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840" yWindow="0" windowWidth="29280" windowHeight="19640" tabRatio="500"/>
  </bookViews>
  <sheets>
    <sheet name="jusqu'au 28 mars" sheetId="2" r:id="rId1"/>
    <sheet name="jusqu'au 27 sept" sheetId="3" r:id="rId2"/>
  </sheets>
  <definedNames>
    <definedName name="_ftn1" localSheetId="1">'jusqu''au 27 sept'!$A$22</definedName>
    <definedName name="_ftn1" localSheetId="0">'jusqu''au 28 mars'!$A$22</definedName>
    <definedName name="_ftnref1" localSheetId="1">'jusqu''au 27 sept'!$A$18</definedName>
    <definedName name="_ftnref1" localSheetId="0">'jusqu''au 28 mars'!$A$18</definedName>
    <definedName name="_xlnm.Print_Area" localSheetId="1">'jusqu''au 27 sept'!$A$1:$K$54</definedName>
    <definedName name="_xlnm.Print_Area" localSheetId="0">'jusqu''au 28 mars'!$A$1:$K$54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2" l="1"/>
  <c r="J30" i="2"/>
  <c r="D45" i="2"/>
  <c r="J30" i="3"/>
  <c r="D45" i="3"/>
  <c r="K47" i="3"/>
  <c r="C10" i="3"/>
  <c r="H37" i="3"/>
  <c r="B37" i="3"/>
  <c r="D37" i="3"/>
  <c r="B37" i="2"/>
  <c r="C10" i="2"/>
  <c r="D37" i="2"/>
  <c r="K47" i="2"/>
</calcChain>
</file>

<file path=xl/sharedStrings.xml><?xml version="1.0" encoding="utf-8"?>
<sst xmlns="http://schemas.openxmlformats.org/spreadsheetml/2006/main" count="98" uniqueCount="48">
  <si>
    <t xml:space="preserve">Le prix du panier est fixé à </t>
  </si>
  <si>
    <t>Adresse</t>
  </si>
  <si>
    <t>- accepte les conséquences sur la production des difficultés inhérentes à ce type de production et serai solidaire de Loïc Péré en cas de catastrophe climatique.</t>
  </si>
  <si>
    <t>semaines</t>
  </si>
  <si>
    <t xml:space="preserve">Le contrat se termine le </t>
  </si>
  <si>
    <t xml:space="preserve"> soit un total de </t>
  </si>
  <si>
    <t>Je souhaite prendre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</si>
  <si>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</si>
  <si>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</si>
  <si>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</si>
  <si>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</si>
  <si>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</si>
  <si>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Dates et lieu de distribution :</t>
  </si>
  <si>
    <t>chaque mercredi de 19h00 à 20h, devant la "Baleine qui dit vagues" sur le Cours julien</t>
  </si>
  <si>
    <t>Association Panier de la Plaine du Mont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</si>
  <si>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</si>
  <si>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</si>
  <si>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</si>
  <si>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</si>
  <si>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</si>
  <si>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</si>
  <si>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</si>
  <si>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</si>
  <si>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</si>
  <si>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</si>
  <si>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</si>
  <si>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</si>
  <si>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</si>
  <si>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Tél. portable</t>
  </si>
  <si>
    <t>Premier panier récupéré le</t>
  </si>
  <si>
    <t>à l'ordre de Péré</t>
  </si>
  <si>
    <t>(notez le nombre de paniers désirés dans les cases vertes)</t>
  </si>
  <si>
    <r>
      <t>Je choisi de soutenir l'agriculteur et d'ajouter</t>
    </r>
    <r>
      <rPr>
        <b/>
        <sz val="9"/>
        <color theme="1"/>
        <rFont val="Arial"/>
      </rPr>
      <t xml:space="preserve"> </t>
    </r>
  </si>
  <si>
    <t>à chacun de mes paniers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</si>
  <si>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deux personnes.</t>
    </r>
  </si>
  <si>
    <t>panier(s) par quinzaine</t>
  </si>
  <si>
    <t>panier(s) hebdo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</si>
  <si>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</si>
  <si>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(pas de report possible pour les œufs)</t>
  </si>
  <si>
    <t>ou en 1 chèque de</t>
  </si>
  <si>
    <t>un seul chèque de</t>
  </si>
  <si>
    <t>(Pour info, répartition :</t>
  </si>
  <si>
    <t>Adhésion à l'Association Panier de la Plaine du Mont pour l'année 2018 :</t>
  </si>
  <si>
    <t>Contrat de partenariat solidaire jusqu'au 28 mars 2019</t>
  </si>
  <si>
    <t>Courriel</t>
  </si>
  <si>
    <t>Pas de distribution les mercredis 26/12 et 02/01 : 1 semaine non comptabilisée dans le contrat, la 2° semaine sera récupérée en distribuant 50% de plus la semaine d'avant (le 19/12) et la semaine d'après (le 09/01).</t>
  </si>
  <si>
    <t>Contrat de partenariat solidaire jusqu'au 27 septembre 2018</t>
  </si>
  <si>
    <t>ou en 2 chèques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</si>
</sst>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  <numFmt numFmtId="168" formatCode="[$-40C]d\ mmmm\ yyyy;@"/>
    <numFmt numFmtId="169" formatCode="dd/mm/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i/>
      <sz val="9"/>
      <color theme="1"/>
      <name val="Arial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166" fontId="4" fillId="2" borderId="1" xfId="0" applyNumberFormat="1" applyFont="1" applyFill="1" applyBorder="1" applyProtection="1">
      <protection locked="0"/>
    </xf>
    <xf numFmtId="0" fontId="13" fillId="0" borderId="0" xfId="0" applyFont="1" applyAlignment="1">
      <alignment vertical="center"/>
    </xf>
    <xf numFmtId="166" fontId="10" fillId="3" borderId="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9" fontId="7" fillId="0" borderId="0" xfId="0" applyNumberFormat="1" applyFont="1" applyAlignment="1">
      <alignment horizontal="center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17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880" y="7620"/>
          <a:ext cx="6223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showRuler="0" view="pageLayout" topLeftCell="A3" zoomScale="125" zoomScaleNormal="125" zoomScalePageLayoutView="125" workbookViewId="0">
      <selection activeCell="B43" sqref="B43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43</v>
      </c>
      <c r="C1" s="5"/>
      <c r="D1" s="5"/>
      <c r="E1" s="5"/>
      <c r="F1" s="5"/>
      <c r="G1" s="5"/>
      <c r="H1" s="5"/>
      <c r="I1" s="5"/>
      <c r="J1" s="5"/>
      <c r="K1" s="59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60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0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60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61"/>
    </row>
    <row r="6" spans="1:11" ht="25" customHeight="1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>
      <c r="A7" s="62" t="s">
        <v>22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2" t="s">
        <v>19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6"/>
      <c r="C16" s="47"/>
      <c r="D16" s="48"/>
      <c r="E16" s="49" t="s">
        <v>44</v>
      </c>
      <c r="F16" s="50"/>
      <c r="G16" s="46"/>
      <c r="H16" s="47"/>
      <c r="I16" s="47"/>
      <c r="J16" s="47"/>
      <c r="K16" s="48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51" t="s">
        <v>20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53" t="s">
        <v>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53" t="s">
        <v>37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3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3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20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customHeight="1">
      <c r="A28" s="55" t="s">
        <v>12</v>
      </c>
      <c r="B28" s="55"/>
      <c r="C28" s="55"/>
      <c r="D28" s="54" t="s">
        <v>13</v>
      </c>
      <c r="E28" s="54"/>
      <c r="F28" s="54"/>
      <c r="G28" s="54"/>
      <c r="H28" s="54"/>
      <c r="I28" s="54"/>
      <c r="J28" s="54"/>
      <c r="K28" s="54"/>
    </row>
    <row r="29" spans="1:11" ht="20" customHeight="1">
      <c r="A29" s="8"/>
      <c r="B29" s="8"/>
      <c r="C29" s="8"/>
      <c r="D29" s="19"/>
      <c r="E29" s="19"/>
      <c r="F29" s="19"/>
      <c r="G29" s="19"/>
      <c r="H29" s="19"/>
      <c r="I29" s="19"/>
      <c r="J29" s="19"/>
      <c r="K29" s="19"/>
    </row>
    <row r="30" spans="1:11">
      <c r="A30" s="2" t="s">
        <v>29</v>
      </c>
      <c r="B30" s="5"/>
      <c r="C30" s="25">
        <v>43187</v>
      </c>
      <c r="F30" s="6" t="s">
        <v>4</v>
      </c>
      <c r="G30" s="24">
        <v>43552</v>
      </c>
      <c r="I30" s="6" t="s">
        <v>5</v>
      </c>
      <c r="J30" s="12">
        <f>ROUND((G30-C30)/7,0)+1-1</f>
        <v>52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52" t="s">
        <v>45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12</v>
      </c>
      <c r="C37" s="2" t="s">
        <v>8</v>
      </c>
      <c r="D37" s="42">
        <f>H37/B37</f>
        <v>0</v>
      </c>
      <c r="E37" s="43"/>
      <c r="F37" s="44" t="s">
        <v>47</v>
      </c>
      <c r="G37" s="45"/>
      <c r="H37" s="42">
        <f>J30*(B34*C10+E34*C10/2)/2</f>
        <v>0</v>
      </c>
      <c r="I37" s="43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2</v>
      </c>
      <c r="C45" s="2" t="s">
        <v>8</v>
      </c>
      <c r="D45" s="30">
        <f>(J30-1)*J41*(B43+F43/2)/B45</f>
        <v>0</v>
      </c>
      <c r="E45" s="31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32" t="s">
        <v>40</v>
      </c>
      <c r="J47" s="32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33"/>
      <c r="C53" s="34"/>
      <c r="D53" s="35"/>
      <c r="F53" s="2" t="s">
        <v>25</v>
      </c>
      <c r="I53" s="36"/>
      <c r="J53" s="37"/>
      <c r="K53" s="38"/>
    </row>
    <row r="54" spans="1:11" ht="20" customHeight="1">
      <c r="D54" s="2"/>
      <c r="I54" s="39"/>
      <c r="J54" s="40"/>
      <c r="K54" s="41"/>
    </row>
  </sheetData>
  <sheetProtection password="C73A" sheet="1" objects="1" scenarios="1" selectLockedCells="1"/>
  <mergeCells count="24">
    <mergeCell ref="B14:K14"/>
    <mergeCell ref="K1:K5"/>
    <mergeCell ref="A6:K6"/>
    <mergeCell ref="A7:K7"/>
    <mergeCell ref="A8:K8"/>
    <mergeCell ref="B12:K12"/>
    <mergeCell ref="B16:D16"/>
    <mergeCell ref="E16:F16"/>
    <mergeCell ref="A18:K18"/>
    <mergeCell ref="A20:K20"/>
    <mergeCell ref="A32:K32"/>
    <mergeCell ref="A22:K22"/>
    <mergeCell ref="A24:K24"/>
    <mergeCell ref="A26:K26"/>
    <mergeCell ref="A28:C28"/>
    <mergeCell ref="D28:K28"/>
    <mergeCell ref="G16:K16"/>
    <mergeCell ref="D45:E45"/>
    <mergeCell ref="I47:J47"/>
    <mergeCell ref="B53:D53"/>
    <mergeCell ref="I53:K54"/>
    <mergeCell ref="D37:E37"/>
    <mergeCell ref="F37:G37"/>
    <mergeCell ref="H37:I37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showRuler="0" view="pageLayout" zoomScale="125" zoomScaleNormal="125" zoomScalePageLayoutView="125" workbookViewId="0">
      <selection activeCell="H10" sqref="H10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46</v>
      </c>
      <c r="C1" s="5"/>
      <c r="D1" s="5"/>
      <c r="E1" s="5"/>
      <c r="F1" s="5"/>
      <c r="G1" s="5"/>
      <c r="H1" s="5"/>
      <c r="I1" s="5"/>
      <c r="J1" s="5"/>
      <c r="K1" s="59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60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0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60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61"/>
    </row>
    <row r="6" spans="1:11" ht="25" customHeight="1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>
      <c r="A7" s="62" t="s">
        <v>22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2" t="s">
        <v>19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6"/>
      <c r="C16" s="47"/>
      <c r="D16" s="48"/>
      <c r="E16" s="49" t="s">
        <v>44</v>
      </c>
      <c r="F16" s="50"/>
      <c r="G16" s="46"/>
      <c r="H16" s="47"/>
      <c r="I16" s="47"/>
      <c r="J16" s="47"/>
      <c r="K16" s="48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51" t="s">
        <v>20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53" t="s">
        <v>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53" t="s">
        <v>37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3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3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20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5" customHeight="1">
      <c r="A28" s="55" t="s">
        <v>12</v>
      </c>
      <c r="B28" s="55"/>
      <c r="C28" s="55"/>
      <c r="D28" s="54" t="s">
        <v>13</v>
      </c>
      <c r="E28" s="54"/>
      <c r="F28" s="54"/>
      <c r="G28" s="54"/>
      <c r="H28" s="54"/>
      <c r="I28" s="54"/>
      <c r="J28" s="54"/>
      <c r="K28" s="54"/>
    </row>
    <row r="29" spans="1:11" ht="20" customHeight="1">
      <c r="A29" s="8"/>
      <c r="B29" s="8"/>
      <c r="C29" s="8"/>
      <c r="D29" s="28"/>
      <c r="E29" s="28"/>
      <c r="F29" s="28"/>
      <c r="G29" s="28"/>
      <c r="H29" s="28"/>
      <c r="I29" s="28"/>
      <c r="J29" s="28"/>
      <c r="K29" s="28"/>
    </row>
    <row r="30" spans="1:11">
      <c r="A30" s="2" t="s">
        <v>29</v>
      </c>
      <c r="B30" s="5"/>
      <c r="C30" s="25">
        <v>43187</v>
      </c>
      <c r="F30" s="6" t="s">
        <v>4</v>
      </c>
      <c r="G30" s="29">
        <v>43370</v>
      </c>
      <c r="I30" s="6" t="s">
        <v>5</v>
      </c>
      <c r="J30" s="12">
        <f>ROUND((G30-C30)/7,0)+1</f>
        <v>27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52" t="s">
        <v>45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6</v>
      </c>
      <c r="C37" s="2" t="s">
        <v>8</v>
      </c>
      <c r="D37" s="42">
        <f>H37/B37</f>
        <v>0</v>
      </c>
      <c r="E37" s="43"/>
      <c r="F37" s="44" t="s">
        <v>39</v>
      </c>
      <c r="G37" s="45"/>
      <c r="H37" s="42">
        <f>J30*(B34*C10+E34*C10/2)</f>
        <v>0</v>
      </c>
      <c r="I37" s="43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1</v>
      </c>
      <c r="C45" s="2" t="s">
        <v>8</v>
      </c>
      <c r="D45" s="30">
        <f>J30*J41*(B43+F43/2)</f>
        <v>0</v>
      </c>
      <c r="E45" s="31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32" t="s">
        <v>40</v>
      </c>
      <c r="J47" s="32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33"/>
      <c r="C53" s="34"/>
      <c r="D53" s="35"/>
      <c r="F53" s="2" t="s">
        <v>25</v>
      </c>
      <c r="I53" s="36"/>
      <c r="J53" s="37"/>
      <c r="K53" s="38"/>
    </row>
    <row r="54" spans="1:11" ht="20" customHeight="1">
      <c r="D54" s="2"/>
      <c r="I54" s="39"/>
      <c r="J54" s="40"/>
      <c r="K54" s="41"/>
    </row>
  </sheetData>
  <sheetProtection password="C73A" sheet="1" objects="1" scenarios="1" selectLockedCells="1"/>
  <mergeCells count="24">
    <mergeCell ref="A22:K22"/>
    <mergeCell ref="K1:K5"/>
    <mergeCell ref="A6:K6"/>
    <mergeCell ref="A7:K7"/>
    <mergeCell ref="A8:K8"/>
    <mergeCell ref="B12:K12"/>
    <mergeCell ref="B14:K14"/>
    <mergeCell ref="B16:D16"/>
    <mergeCell ref="E16:F16"/>
    <mergeCell ref="G16:K16"/>
    <mergeCell ref="A18:K18"/>
    <mergeCell ref="A20:K20"/>
    <mergeCell ref="D45:E45"/>
    <mergeCell ref="I47:J47"/>
    <mergeCell ref="B53:D53"/>
    <mergeCell ref="I53:K54"/>
    <mergeCell ref="A24:K24"/>
    <mergeCell ref="A26:K26"/>
    <mergeCell ref="A28:C28"/>
    <mergeCell ref="D28:K28"/>
    <mergeCell ref="A32:K32"/>
    <mergeCell ref="D37:E37"/>
    <mergeCell ref="F37:G37"/>
    <mergeCell ref="H37:I37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jusqu'au 28 mars</vt:lpstr>
      <vt:lpstr>jusqu'au 27 sept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2018-03-08T15:13:20Z</dcterms:modified>
</cp:coreProperties>
</file>