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0" yWindow="0" windowWidth="29280" windowHeight="19640" tabRatio="500"/>
  </bookViews>
  <sheets>
    <sheet name="jusqu'au 26 mars" sheetId="2" r:id="rId1"/>
    <sheet name="jusqu'au 26 sept" sheetId="3" r:id="rId2"/>
  </sheets>
  <definedNames>
    <definedName name="_ftn1" localSheetId="0">'jusqu''au 26 mars'!$A$22</definedName>
    <definedName name="_ftn1" localSheetId="1">'jusqu''au 26 sept'!$A$22</definedName>
    <definedName name="_ftnref1" localSheetId="0">'jusqu''au 26 mars'!$A$18</definedName>
    <definedName name="_ftnref1" localSheetId="1">'jusqu''au 26 sept'!$A$18</definedName>
    <definedName name="_xlnm.Print_Area" localSheetId="0">'jusqu''au 26 mars'!$A$1:$K$54</definedName>
    <definedName name="_xlnm.Print_Area" localSheetId="1">'jusqu''au 26 sept'!$A$1:$K$54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2" l="1"/>
  <c r="C10" i="2"/>
  <c r="H37" i="2"/>
  <c r="D37" i="2"/>
  <c r="D45" i="2"/>
  <c r="J30" i="3"/>
  <c r="D45" i="3"/>
  <c r="K47" i="3"/>
  <c r="C10" i="3"/>
  <c r="H37" i="3"/>
  <c r="B37" i="3"/>
  <c r="D37" i="3"/>
  <c r="K47" i="2"/>
</calcChain>
</file>

<file path=xl/sharedStrings.xml><?xml version="1.0" encoding="utf-8"?>
<sst xmlns="http://schemas.openxmlformats.org/spreadsheetml/2006/main" count="97" uniqueCount="48">
  <si>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</si>
  <si>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</si>
  <si>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</si>
  <si>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</si>
  <si>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</si>
  <si>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</si>
  <si>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</si>
  <si>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</si>
  <si>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</si>
  <si>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</si>
  <si>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</si>
  <si>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</si>
  <si>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</si>
  <si>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</si>
  <si>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</si>
  <si>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</si>
  <si>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</si>
  <si>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</si>
  <si>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</si>
  <si>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</si>
  <si>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</si>
  <si>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</si>
  <si>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</si>
  <si>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</si>
  <si>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</si>
  <si>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</si>
  <si>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</si>
  <si>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</si>
  <si>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</si>
  <si>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</si>
  <si>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à l'ordre de Péré</t>
  </si>
  <si>
    <t>(notez le nombre de paniers désirés dans les cases vertes)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</si>
  <si>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</si>
  <si>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</si>
  <si>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</si>
  <si>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</si>
  <si>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</si>
  <si>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</si>
  <si>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</si>
  <si>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ou en 1 chèque de</t>
  </si>
  <si>
    <t>un seul chèque de</t>
  </si>
  <si>
    <t>(Pour info, répartition :</t>
  </si>
  <si>
    <t>Adhésion à l'Association Panier de la Plaine du Mont pour l'année 2018 :</t>
  </si>
  <si>
    <t>Courriel</t>
  </si>
  <si>
    <t>ou en 2 chèques de</t>
  </si>
  <si>
    <t>Contrat de partenariat solidaire jusqu'au 26 septembre 2019</t>
  </si>
  <si>
    <t>Contrat de partenariat solidaire jusqu'au 26 mars 2020</t>
  </si>
  <si>
    <t>Pas de distribution les mercredis 25/12 et 01/01 : 1 semaine non comptabilisée dans le contrat, la 2° semaine sera récupérée en distribuant 50% de plus la semaine d'avant (le 18/12) et la semaine d'après (le 08/01).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</si>
</sst>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  <numFmt numFmtId="169" formatCode="dd/mm/yy;@"/>
    <numFmt numFmtId="170" formatCode="#,##0.0\ &quot;€&quot;;[Red]#,##0.0\ &quot;€&quot;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9" fontId="7" fillId="0" borderId="0" xfId="0" applyNumberFormat="1" applyFont="1" applyAlignment="1">
      <alignment horizontal="center"/>
    </xf>
    <xf numFmtId="170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</cellXfs>
  <cellStyles count="17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0880" y="7620"/>
          <a:ext cx="6223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topLeftCell="A2" zoomScaleNormal="125" zoomScalePageLayoutView="125" workbookViewId="0">
      <selection activeCell="B53" sqref="B53:D5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1.5" customWidth="1"/>
    <col min="8" max="8" width="5" customWidth="1"/>
    <col min="9" max="9" width="6.33203125" customWidth="1"/>
    <col min="10" max="10" width="7.83203125" customWidth="1"/>
    <col min="11" max="11" width="7" customWidth="1"/>
    <col min="17" max="17" width="0" hidden="1" customWidth="1"/>
  </cols>
  <sheetData>
    <row r="1" spans="1:11" ht="17">
      <c r="A1" s="1" t="s">
        <v>46</v>
      </c>
      <c r="C1" s="5"/>
      <c r="D1" s="5"/>
      <c r="E1" s="5"/>
      <c r="F1" s="5"/>
      <c r="G1" s="5"/>
      <c r="H1" s="5"/>
      <c r="I1" s="5"/>
      <c r="J1" s="5"/>
      <c r="K1" s="33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34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34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34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35"/>
    </row>
    <row r="6" spans="1:11" ht="25" customHeight="1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>
      <c r="A7" s="38" t="s">
        <v>22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8" t="s">
        <v>19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2">
        <f>16+H10</f>
        <v>16</v>
      </c>
      <c r="D10" s="5"/>
      <c r="G10" s="6" t="s">
        <v>32</v>
      </c>
      <c r="H10" s="29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40"/>
      <c r="C12" s="41"/>
      <c r="D12" s="41"/>
      <c r="E12" s="41"/>
      <c r="F12" s="41"/>
      <c r="G12" s="41"/>
      <c r="H12" s="41"/>
      <c r="I12" s="41"/>
      <c r="J12" s="41"/>
      <c r="K12" s="42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3"/>
      <c r="C16" s="44"/>
      <c r="D16" s="45"/>
      <c r="E16" s="46" t="s">
        <v>43</v>
      </c>
      <c r="F16" s="47"/>
      <c r="G16" s="43"/>
      <c r="H16" s="44"/>
      <c r="I16" s="44"/>
      <c r="J16" s="44"/>
      <c r="K16" s="45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36" t="s">
        <v>20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48" t="s">
        <v>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48" t="s">
        <v>17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48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50" t="s">
        <v>12</v>
      </c>
      <c r="B28" s="50"/>
      <c r="C28" s="50"/>
      <c r="D28" s="49" t="s">
        <v>13</v>
      </c>
      <c r="E28" s="49"/>
      <c r="F28" s="49"/>
      <c r="G28" s="49"/>
      <c r="H28" s="49"/>
      <c r="I28" s="49"/>
      <c r="J28" s="49"/>
      <c r="K28" s="49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29</v>
      </c>
      <c r="B30" s="5"/>
      <c r="C30" s="24">
        <v>43558</v>
      </c>
      <c r="F30" s="6" t="s">
        <v>4</v>
      </c>
      <c r="G30" s="23">
        <v>43916</v>
      </c>
      <c r="I30" s="6" t="s">
        <v>5</v>
      </c>
      <c r="J30" s="12">
        <f>ROUND((G30-C30)/7,0)+1-1</f>
        <v>51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37" t="s">
        <v>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1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v>12</v>
      </c>
      <c r="C37" s="2" t="s">
        <v>8</v>
      </c>
      <c r="D37" s="63">
        <f>H37*2/B37</f>
        <v>0</v>
      </c>
      <c r="E37" s="64"/>
      <c r="F37" s="65" t="s">
        <v>44</v>
      </c>
      <c r="G37" s="66"/>
      <c r="H37" s="63">
        <f>J30*(B34*C10+E34*C10/2)/2</f>
        <v>0</v>
      </c>
      <c r="I37" s="64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2</v>
      </c>
      <c r="C45" s="2" t="s">
        <v>8</v>
      </c>
      <c r="D45" s="51">
        <f>(J30-1)*J41*(B43+F43/2)/B45</f>
        <v>0</v>
      </c>
      <c r="E45" s="52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53" t="s">
        <v>40</v>
      </c>
      <c r="J47" s="53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5" t="s">
        <v>16</v>
      </c>
      <c r="E49" s="25"/>
      <c r="F49" s="25"/>
      <c r="G49" s="25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54"/>
      <c r="C53" s="55"/>
      <c r="D53" s="56"/>
      <c r="F53" s="2" t="s">
        <v>25</v>
      </c>
      <c r="I53" s="57"/>
      <c r="J53" s="58"/>
      <c r="K53" s="59"/>
    </row>
    <row r="54" spans="1:11" ht="20" customHeight="1">
      <c r="D54" s="2"/>
      <c r="I54" s="60"/>
      <c r="J54" s="61"/>
      <c r="K54" s="62"/>
    </row>
  </sheetData>
  <sheetProtection password="C73A" sheet="1" objects="1" scenarios="1" selectLockedCells="1"/>
  <mergeCells count="24">
    <mergeCell ref="D45:E45"/>
    <mergeCell ref="I47:J47"/>
    <mergeCell ref="B53:D53"/>
    <mergeCell ref="I53:K54"/>
    <mergeCell ref="D37:E37"/>
    <mergeCell ref="F37:G37"/>
    <mergeCell ref="H37:I37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B14:K14"/>
    <mergeCell ref="K1:K5"/>
    <mergeCell ref="A6:K6"/>
    <mergeCell ref="A7:K7"/>
    <mergeCell ref="A8:K8"/>
    <mergeCell ref="B12:K12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showRuler="0" view="pageLayout" topLeftCell="A7" zoomScale="125" zoomScaleNormal="125" zoomScalePageLayoutView="125" workbookViewId="0">
      <selection activeCell="B34" sqref="B34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7.33203125" customWidth="1"/>
    <col min="11" max="11" width="7" customWidth="1"/>
    <col min="17" max="17" width="0" hidden="1" customWidth="1"/>
  </cols>
  <sheetData>
    <row r="1" spans="1:11" ht="17">
      <c r="A1" s="1" t="s">
        <v>45</v>
      </c>
      <c r="C1" s="5"/>
      <c r="D1" s="5"/>
      <c r="E1" s="5"/>
      <c r="F1" s="5"/>
      <c r="G1" s="5"/>
      <c r="H1" s="5"/>
      <c r="I1" s="5"/>
      <c r="J1" s="5"/>
      <c r="K1" s="33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34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34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34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35"/>
    </row>
    <row r="6" spans="1:11" ht="25" customHeight="1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>
      <c r="A7" s="38" t="s">
        <v>22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8" t="s">
        <v>19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2">
        <f>16+H10</f>
        <v>16</v>
      </c>
      <c r="D10" s="5"/>
      <c r="G10" s="6" t="s">
        <v>32</v>
      </c>
      <c r="H10" s="29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40"/>
      <c r="C12" s="41"/>
      <c r="D12" s="41"/>
      <c r="E12" s="41"/>
      <c r="F12" s="41"/>
      <c r="G12" s="41"/>
      <c r="H12" s="41"/>
      <c r="I12" s="41"/>
      <c r="J12" s="41"/>
      <c r="K12" s="42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3"/>
      <c r="C16" s="44"/>
      <c r="D16" s="45"/>
      <c r="E16" s="46" t="s">
        <v>43</v>
      </c>
      <c r="F16" s="47"/>
      <c r="G16" s="43"/>
      <c r="H16" s="44"/>
      <c r="I16" s="44"/>
      <c r="J16" s="44"/>
      <c r="K16" s="45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36" t="s">
        <v>20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48" t="s">
        <v>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48" t="s">
        <v>17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48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20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5" customHeight="1">
      <c r="A28" s="50" t="s">
        <v>12</v>
      </c>
      <c r="B28" s="50"/>
      <c r="C28" s="50"/>
      <c r="D28" s="49" t="s">
        <v>13</v>
      </c>
      <c r="E28" s="49"/>
      <c r="F28" s="49"/>
      <c r="G28" s="49"/>
      <c r="H28" s="49"/>
      <c r="I28" s="49"/>
      <c r="J28" s="49"/>
      <c r="K28" s="49"/>
    </row>
    <row r="29" spans="1:11" ht="20" customHeight="1">
      <c r="A29" s="8"/>
      <c r="B29" s="8"/>
      <c r="C29" s="8"/>
      <c r="D29" s="27"/>
      <c r="E29" s="27"/>
      <c r="F29" s="27"/>
      <c r="G29" s="27"/>
      <c r="H29" s="27"/>
      <c r="I29" s="27"/>
      <c r="J29" s="27"/>
      <c r="K29" s="27"/>
    </row>
    <row r="30" spans="1:11">
      <c r="A30" s="2" t="s">
        <v>29</v>
      </c>
      <c r="B30" s="5"/>
      <c r="C30" s="24">
        <v>43558</v>
      </c>
      <c r="F30" s="6" t="s">
        <v>4</v>
      </c>
      <c r="G30" s="28">
        <v>43734</v>
      </c>
      <c r="I30" s="6" t="s">
        <v>5</v>
      </c>
      <c r="J30" s="12">
        <f>ROUND((G30-C30)/7,0)+1</f>
        <v>26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1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6</v>
      </c>
      <c r="C37" s="2" t="s">
        <v>8</v>
      </c>
      <c r="D37" s="63">
        <f>H37/B37</f>
        <v>0</v>
      </c>
      <c r="E37" s="64"/>
      <c r="F37" s="65" t="s">
        <v>39</v>
      </c>
      <c r="G37" s="66"/>
      <c r="H37" s="63">
        <f>J30*(B34*C10+E34*C10/2)</f>
        <v>0</v>
      </c>
      <c r="I37" s="64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51">
        <f>J30*J41*(B43+F43/2)</f>
        <v>0</v>
      </c>
      <c r="E45" s="52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53" t="s">
        <v>40</v>
      </c>
      <c r="J47" s="53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5" t="s">
        <v>16</v>
      </c>
      <c r="E49" s="25"/>
      <c r="F49" s="25"/>
      <c r="G49" s="25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54"/>
      <c r="C53" s="55"/>
      <c r="D53" s="56"/>
      <c r="F53" s="2" t="s">
        <v>25</v>
      </c>
      <c r="I53" s="57"/>
      <c r="J53" s="58"/>
      <c r="K53" s="59"/>
    </row>
    <row r="54" spans="1:11" ht="20" customHeight="1">
      <c r="D54" s="2"/>
      <c r="I54" s="60"/>
      <c r="J54" s="61"/>
      <c r="K54" s="62"/>
    </row>
  </sheetData>
  <sheetProtection password="C73A" sheet="1" objects="1" scenarios="1" selectLockedCells="1"/>
  <mergeCells count="24">
    <mergeCell ref="D45:E45"/>
    <mergeCell ref="I47:J47"/>
    <mergeCell ref="B53:D53"/>
    <mergeCell ref="I53:K54"/>
    <mergeCell ref="A24:K24"/>
    <mergeCell ref="A26:K26"/>
    <mergeCell ref="A28:C28"/>
    <mergeCell ref="D28:K28"/>
    <mergeCell ref="A32:K32"/>
    <mergeCell ref="D37:E37"/>
    <mergeCell ref="F37:G37"/>
    <mergeCell ref="H37:I37"/>
    <mergeCell ref="A22:K22"/>
    <mergeCell ref="K1:K5"/>
    <mergeCell ref="A6:K6"/>
    <mergeCell ref="A7:K7"/>
    <mergeCell ref="A8:K8"/>
    <mergeCell ref="B12:K12"/>
    <mergeCell ref="B14:K14"/>
    <mergeCell ref="B16:D16"/>
    <mergeCell ref="E16:F16"/>
    <mergeCell ref="G16:K16"/>
    <mergeCell ref="A18:K18"/>
    <mergeCell ref="A20:K20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jusqu'au 26 mars</vt:lpstr>
      <vt:lpstr>jusqu'au 26 sept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2019-03-06T11:21:01Z</dcterms:modified>
</cp:coreProperties>
</file>