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es Delord\Documents\Yves Paniers La Plaine du Mont\NouvelleSynchroPDM\CommunPDM\3-Contrats en cours +charte + textes réponse mails\"/>
    </mc:Choice>
  </mc:AlternateContent>
  <xr:revisionPtr revIDLastSave="0" documentId="13_ncr:1_{FDB88943-DA15-498C-9DA4-B56F0FA952DF}" xr6:coauthVersionLast="45" xr6:coauthVersionMax="45" xr10:uidLastSave="{00000000-0000-0000-0000-000000000000}"/>
  <bookViews>
    <workbookView xWindow="-108" yWindow="-108" windowWidth="23256" windowHeight="12576" xr2:uid="{F02C8A3B-0A5F-4EAF-A935-12233CEACA00}"/>
  </bookViews>
  <sheets>
    <sheet name="contrat P1 jusqu'au 23-09-2020" sheetId="2" r:id="rId1"/>
  </sheets>
  <definedNames>
    <definedName name="_ftn1" localSheetId="0">'contrat P1 jusqu''au 23-09-2020'!$A$23</definedName>
    <definedName name="_ftnref1" localSheetId="0">'contrat P1 jusqu''au 23-09-2020'!$A$19</definedName>
    <definedName name="_xlnm.Print_Area" localSheetId="0">'contrat P1 jusqu''au 23-09-2020'!$A$1:$K$55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  <c r="K48" i="2" l="1"/>
  <c r="J30" i="2" a="1"/>
  <c r="J30" i="2" l="1"/>
  <c r="E44" i="2" s="1"/>
  <c r="B38" i="2" l="1"/>
  <c r="J31" i="2"/>
  <c r="E46" i="2" s="1"/>
  <c r="D47" i="2" s="1"/>
  <c r="D38" i="2" l="1"/>
  <c r="H3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<sst xmlns="http://schemas.openxmlformats.org/spreadsheetml/2006/main" count="56" uniqueCount="52">
  <si>
    <t>Loïc Péré, agriculteur bio (label AB certifié par Ecocert) à Saint Gilles (Gard)</t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</si>
  <si>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s'engage à fournir chaque semaine (ou une semaine sur deux pour les contrats « quinzaine ») un panier de légumes cultivés par ses soins, pour une famille de deux personnes.</t>
    </r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</si>
  <si>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s'engage à maintenir, la certification "agriculture biologique" de son exploitation.</t>
    </r>
  </si>
  <si>
    <r>
      <t>-</t>
    </r>
    <r>
      <rPr>
        <sz val="7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adhère aux principes de la Charte des "Paniers Marseillais".</t>
    </r>
  </si>
  <si>
    <t xml:space="preserve">Le prix du panier est fixé à </t>
  </si>
  <si>
    <t>Je soussigné[e]</t>
  </si>
  <si>
    <t>Adresse</t>
  </si>
  <si>
    <t>Tél. portable</t>
  </si>
  <si>
    <t>Courriel</t>
  </si>
  <si>
    <t>- accepte les conséquences sur la production des difficultés inhérentes à ce type de production et serai solidaire de Loïc Péré en cas de catastrophe climatique.</t>
  </si>
  <si>
    <t>- m’engage à être bénévole 3 fois au moins par semestre pour assurer la distribution des légumes.</t>
  </si>
  <si>
    <t>- adhère aux principes de la Charte des "Paniers Marseillais".</t>
  </si>
  <si>
    <t>Dates et lieu de distribution :</t>
  </si>
  <si>
    <t>chaque mercredi de 19h00 à 20h, en face du cinéma La Baleine, 59 cours Julien</t>
  </si>
  <si>
    <t>Premier panier récupéré le</t>
  </si>
  <si>
    <t xml:space="preserve">Le contrat se termine le </t>
  </si>
  <si>
    <t xml:space="preserve"> soit un total de </t>
  </si>
  <si>
    <t xml:space="preserve">Panier légumes et fruits </t>
  </si>
  <si>
    <t>Je souhaite prendre</t>
  </si>
  <si>
    <t>(notez le nombre de paniers désirés dans les cases vertes)</t>
  </si>
  <si>
    <t xml:space="preserve">Je règle en </t>
  </si>
  <si>
    <t>Les chèques sont à libeller à l’ordre de Péré et seront encaissés le 05 de chaque mois.</t>
  </si>
  <si>
    <r>
      <rPr>
        <b/>
        <sz val="11"/>
        <color theme="1"/>
        <rFont val="Arial"/>
        <family val="2"/>
      </rPr>
      <t>Option œufs</t>
    </r>
    <r>
      <rPr>
        <b/>
        <sz val="9"/>
        <color theme="1"/>
        <rFont val="Arial"/>
        <family val="2"/>
      </rPr>
      <t>,</t>
    </r>
    <r>
      <rPr>
        <sz val="9"/>
        <color theme="1"/>
        <rFont val="Arial"/>
        <family val="2"/>
      </rPr>
      <t xml:space="preserve"> produits par M. Péré, le père de Loïc Péré, label AB, prix de la boîte de 6 œufs :</t>
    </r>
  </si>
  <si>
    <t>à l'ordre de Péré</t>
  </si>
  <si>
    <t>(pas de report possible pour les œufs)</t>
  </si>
  <si>
    <t>(Pour info, répartition :</t>
  </si>
  <si>
    <t xml:space="preserve">pour l'association Panier de la Plaine du Mont et </t>
  </si>
  <si>
    <t>pour les Paniers Marseillais)</t>
  </si>
  <si>
    <t>Fait à Marseille le</t>
  </si>
  <si>
    <t>Signature de l'adhérent</t>
  </si>
  <si>
    <t>ou</t>
  </si>
  <si>
    <t xml:space="preserve">ou un total de </t>
  </si>
  <si>
    <t>panier(s) hebdo (1)</t>
  </si>
  <si>
    <t>panier(s) par quinzaine (2)</t>
  </si>
  <si>
    <t>chèques de :</t>
  </si>
  <si>
    <t>ou en 1 chèque de :</t>
  </si>
  <si>
    <t>chèque de :</t>
  </si>
  <si>
    <t xml:space="preserve">Adhésion à l'Association Panier de la Plaine du Mont pour l'année 2019 : un seul chèque de </t>
  </si>
  <si>
    <t>boîte(s) hebdo</t>
  </si>
  <si>
    <t xml:space="preserve">soit </t>
  </si>
  <si>
    <t xml:space="preserve">Je souhaite prendre </t>
  </si>
  <si>
    <t>boîtes</t>
  </si>
  <si>
    <t>boîte(s) / 15j</t>
  </si>
  <si>
    <r>
      <t xml:space="preserve">semaines </t>
    </r>
    <r>
      <rPr>
        <b/>
        <sz val="9"/>
        <color theme="1"/>
        <rFont val="Arial"/>
        <family val="2"/>
      </rPr>
      <t>(1)</t>
    </r>
  </si>
  <si>
    <r>
      <t>quinzaines</t>
    </r>
    <r>
      <rPr>
        <b/>
        <sz val="9"/>
        <color theme="1"/>
        <rFont val="Arial"/>
        <family val="2"/>
      </rPr>
      <t xml:space="preserve"> (2)</t>
    </r>
  </si>
  <si>
    <t>contact.pdm@lespaniersmarseillais.org</t>
  </si>
  <si>
    <r>
      <t xml:space="preserve">- m’engage pour la durée précisée ci-dessous à soutenir Loïc Péré dans sa démarche de production maraîchère bio. 
</t>
    </r>
    <r>
      <rPr>
        <i/>
        <sz val="8"/>
        <color theme="1"/>
        <rFont val="Arial"/>
        <family val="2"/>
      </rPr>
      <t>En cas de résiliation du contrat de ma part, je dois en faire la notification par écrit (mail) 1 mois avant la première distribution du mois suivant. Les chèques non encaissés me seront restitués).</t>
    </r>
  </si>
  <si>
    <t xml:space="preserve"> (Sauf si la cotisation a été réglée au cours du semestre précédant.)</t>
  </si>
  <si>
    <t>J'adhère à la charte des Paniers Marseillais et je règle ma cotisation annuelle par chèque à l'ordre de "Panier de la Plaine du Mont".</t>
  </si>
  <si>
    <t>Contrat de partenariat solidaire 
entre le 01/04/2020 et le 23/09/2020 inclus</t>
  </si>
  <si>
    <t>Association "Le Panier de la Plaine du Mont" adhérente des "Paniers Marseillais"</t>
  </si>
  <si>
    <r>
      <t xml:space="preserve">- m’engage à venir prendre mon panier chaque semaine ou à le faire récupérer par une personne de mon choix ; en cas d’oubli, mon panier ne sera ni remplacé ni remboursé. 
</t>
    </r>
    <r>
      <rPr>
        <i/>
        <sz val="8"/>
        <color theme="1"/>
        <rFont val="Arial"/>
        <family val="2"/>
      </rPr>
      <t>Je peux reporter un panier en prévenant au moins 7 jours à l'avance (pas plus de 4 paniers par an) ou demander la liste des personnes intéréssées ponctuellement par un ou plusieurs de mes paniers "orphelins", charge à moi de m'entendre avec une de ces personnes personne pour la récupération de mon (mes)  panier(s) et le partage des frais.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Pas</t>
    </r>
    <r>
      <rPr>
        <i/>
        <sz val="8"/>
        <color theme="1"/>
        <rFont val="Arial"/>
        <family val="2"/>
      </rPr>
      <t xml:space="preserve"> de report dans les 15 jours qui précèdent ou suivent les dates de renouvellement de contrat annoncées dans la lettre hebdo.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</si>
</sst>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_-* #,##0.00\ [$€-40C]_-;\-* #,##0.00\ [$€-40C]_-;_-* &quot;-&quot;??\ [$€-40C]_-;_-@_-"/>
    <numFmt numFmtId="166" formatCode="#,##0\ &quot;€&quot;;[Red]#,##0\ &quot;€&quot;"/>
    <numFmt numFmtId="167" formatCode="_-* #,##0\ [$€-40C]_-;\-* #,##0\ [$€-40C]_-;_-* &quot;-&quot;??\ [$€-40C]_-;_-@_-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 Unicode MS"/>
    </font>
    <font>
      <u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theme="0" tint="-0.34998626667073579"/>
      <name val="Arial"/>
      <family val="2"/>
    </font>
    <font>
      <u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8" fillId="2" borderId="2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4" fontId="6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9" fillId="0" borderId="0" xfId="0" applyFont="1" applyAlignment="1">
      <alignment vertical="center"/>
    </xf>
    <xf numFmtId="0" fontId="8" fillId="4" borderId="2" xfId="0" applyFont="1" applyFill="1" applyBorder="1"/>
    <xf numFmtId="0" fontId="6" fillId="0" borderId="8" xfId="0" applyFont="1" applyBorder="1"/>
    <xf numFmtId="0" fontId="0" fillId="0" borderId="8" xfId="0" applyBorder="1"/>
    <xf numFmtId="0" fontId="11" fillId="5" borderId="0" xfId="0" applyFont="1" applyFill="1"/>
    <xf numFmtId="0" fontId="0" fillId="5" borderId="0" xfId="0" applyFill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166" fontId="4" fillId="0" borderId="8" xfId="0" applyNumberFormat="1" applyFont="1" applyBorder="1" applyAlignment="1">
      <alignment horizontal="left"/>
    </xf>
    <xf numFmtId="167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13" fillId="0" borderId="0" xfId="0" applyFont="1"/>
    <xf numFmtId="0" fontId="14" fillId="6" borderId="2" xfId="0" applyFont="1" applyFill="1" applyBorder="1" applyAlignment="1">
      <alignment vertical="center"/>
    </xf>
    <xf numFmtId="14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5" fillId="2" borderId="2" xfId="0" applyNumberFormat="1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12" fillId="0" borderId="8" xfId="0" applyFont="1" applyBorder="1" applyAlignment="1"/>
    <xf numFmtId="0" fontId="16" fillId="0" borderId="0" xfId="0" applyFont="1"/>
    <xf numFmtId="0" fontId="17" fillId="0" borderId="0" xfId="0" applyFont="1"/>
    <xf numFmtId="0" fontId="0" fillId="6" borderId="2" xfId="0" applyFill="1" applyBorder="1"/>
    <xf numFmtId="0" fontId="16" fillId="0" borderId="0" xfId="0" applyFont="1" applyAlignment="1">
      <alignment horizontal="right"/>
    </xf>
    <xf numFmtId="1" fontId="14" fillId="6" borderId="1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2" applyFont="1" applyFill="1"/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center"/>
      <protection locked="0"/>
    </xf>
    <xf numFmtId="49" fontId="6" fillId="3" borderId="4" xfId="0" applyNumberFormat="1" applyFont="1" applyFill="1" applyBorder="1" applyAlignment="1" applyProtection="1">
      <alignment horizontal="center"/>
      <protection locked="0"/>
    </xf>
    <xf numFmtId="49" fontId="6" fillId="3" borderId="5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8" xfId="0" quotePrefix="1" applyFont="1" applyBorder="1" applyAlignment="1">
      <alignment horizontal="right" wrapText="1"/>
    </xf>
    <xf numFmtId="0" fontId="6" fillId="0" borderId="8" xfId="0" applyFont="1" applyBorder="1" applyAlignment="1">
      <alignment horizontal="left" wrapText="1"/>
    </xf>
    <xf numFmtId="0" fontId="5" fillId="0" borderId="3" xfId="0" quotePrefix="1" applyFont="1" applyFill="1" applyBorder="1" applyAlignment="1">
      <alignment horizontal="right" wrapText="1"/>
    </xf>
    <xf numFmtId="0" fontId="5" fillId="0" borderId="4" xfId="0" quotePrefix="1" applyFont="1" applyFill="1" applyBorder="1" applyAlignment="1">
      <alignment horizontal="right" wrapText="1"/>
    </xf>
    <xf numFmtId="0" fontId="5" fillId="0" borderId="5" xfId="0" quotePrefix="1" applyFont="1" applyFill="1" applyBorder="1" applyAlignment="1">
      <alignment horizontal="right" wrapText="1"/>
    </xf>
    <xf numFmtId="165" fontId="8" fillId="4" borderId="3" xfId="0" applyNumberFormat="1" applyFont="1" applyFill="1" applyBorder="1" applyAlignment="1">
      <alignment horizontal="center"/>
    </xf>
    <xf numFmtId="165" fontId="8" fillId="4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44" fontId="8" fillId="4" borderId="3" xfId="1" applyFont="1" applyFill="1" applyBorder="1" applyAlignment="1">
      <alignment horizontal="center"/>
    </xf>
    <xf numFmtId="44" fontId="8" fillId="4" borderId="5" xfId="1" applyFont="1" applyFill="1" applyBorder="1" applyAlignment="1">
      <alignment horizontal="center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170688</xdr:colOff>
      <xdr:row>1</xdr:row>
      <xdr:rowOff>18288</xdr:rowOff>
    </xdr:from>
    <xdr:to>
      <xdr:col>9</xdr:col>
      <xdr:colOff>263652</xdr:colOff>
      <xdr:row>4</xdr:row>
      <xdr:rowOff>199505</xdr:rowOff>
    </xdr:to>
    <xdr:pic>
      <xdr:nvPicPr>
        <xdr:cNvPr id="3" name="Image 2" descr="AB">
          <a:extLst>
            <a:ext uri="{FF2B5EF4-FFF2-40B4-BE49-F238E27FC236}">
              <a16:creationId xmlns:a16="http://schemas.microsoft.com/office/drawing/2014/main" id="{7F4E7075-5744-4274-B3FA-45045384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656" y="481584"/>
          <a:ext cx="702564" cy="772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.pdm@lespaniersmarseilla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8A00-218D-4298-9FA2-6721D42FD3E0}">
  <sheetPr>
    <pageSetUpPr fitToPage="1"/>
  </sheetPr>
  <dimension ref="A1:K55"/>
  <sheetViews>
    <sheetView showGridLines="0" tabSelected="1" showRuler="0" view="pageLayout" topLeftCell="A13" zoomScale="125" zoomScaleNormal="125" zoomScalePageLayoutView="125" workbookViewId="0">
      <selection activeCell="C30" sqref="C30"/>
    </sheetView>
  </sheetViews>
  <sheetFormatPr baseColWidth="10" defaultRowHeight="15.6"/>
  <cols>
    <col min="1" max="1" width="15" customWidth="1"/>
    <col min="2" max="2" width="4.09765625" customWidth="1"/>
    <col min="3" max="3" width="10.5" customWidth="1"/>
    <col min="4" max="4" width="8.59765625" customWidth="1"/>
    <col min="5" max="5" width="3.69921875" customWidth="1"/>
    <col min="6" max="6" width="6.09765625" customWidth="1"/>
    <col min="7" max="7" width="13" customWidth="1"/>
    <col min="8" max="8" width="5.59765625" customWidth="1"/>
    <col min="9" max="9" width="8" customWidth="1"/>
    <col min="10" max="10" width="5" customWidth="1"/>
    <col min="11" max="11" width="11" customWidth="1"/>
    <col min="17" max="17" width="0" hidden="1" customWidth="1"/>
  </cols>
  <sheetData>
    <row r="1" spans="1:11" ht="36.75" customHeight="1">
      <c r="A1" s="39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24.75" customHeight="1">
      <c r="A2" s="77" t="s">
        <v>50</v>
      </c>
      <c r="C2" s="1"/>
      <c r="D2" s="1"/>
      <c r="E2" s="1"/>
      <c r="F2" s="1"/>
      <c r="G2" s="1"/>
      <c r="H2" s="1"/>
      <c r="I2" s="1"/>
      <c r="J2" s="1"/>
      <c r="K2" s="41"/>
    </row>
    <row r="3" spans="1:11" ht="11.25" customHeight="1">
      <c r="A3" s="35" t="s">
        <v>45</v>
      </c>
      <c r="C3" s="1"/>
      <c r="D3" s="1"/>
      <c r="E3" s="1"/>
      <c r="F3" s="1"/>
      <c r="G3" s="1"/>
      <c r="H3" s="1"/>
      <c r="I3" s="1"/>
      <c r="J3" s="1"/>
      <c r="K3" s="41"/>
    </row>
    <row r="4" spans="1:11" ht="21" customHeight="1">
      <c r="A4" s="34"/>
      <c r="B4" s="1"/>
      <c r="C4" s="1"/>
      <c r="D4" s="1"/>
      <c r="E4" s="1"/>
      <c r="F4" s="1"/>
      <c r="G4" s="1"/>
      <c r="H4" s="1"/>
      <c r="I4" s="1"/>
      <c r="J4" s="1"/>
      <c r="K4" s="41"/>
    </row>
    <row r="5" spans="1:11">
      <c r="A5" s="2" t="s">
        <v>0</v>
      </c>
      <c r="B5" s="3"/>
      <c r="C5" s="3"/>
      <c r="D5" s="3"/>
      <c r="E5" s="3"/>
      <c r="F5" s="3"/>
      <c r="G5" s="3"/>
      <c r="H5" s="1"/>
      <c r="I5" s="1"/>
      <c r="J5" s="1"/>
      <c r="K5" s="41"/>
    </row>
    <row r="6" spans="1:11" ht="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41"/>
    </row>
    <row r="7" spans="1:11" ht="24.9" customHeight="1">
      <c r="A7" s="42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>
      <c r="A8" s="44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>
      <c r="A9" s="44" t="s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1" ht="7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B11" s="4" t="s">
        <v>4</v>
      </c>
      <c r="C11" s="5">
        <f>17</f>
        <v>17</v>
      </c>
      <c r="D11" s="1"/>
      <c r="E11" s="1"/>
      <c r="F11" s="1"/>
      <c r="G11" s="1"/>
      <c r="H11" s="1"/>
      <c r="I11" s="1"/>
      <c r="J11" s="1"/>
      <c r="K11" s="1"/>
    </row>
    <row r="12" spans="1:11" ht="20.39999999999999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2" t="s">
        <v>5</v>
      </c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1" ht="5.0999999999999996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6" t="s">
        <v>6</v>
      </c>
      <c r="B15" s="36"/>
      <c r="C15" s="37"/>
      <c r="D15" s="37"/>
      <c r="E15" s="37"/>
      <c r="F15" s="37"/>
      <c r="G15" s="37"/>
      <c r="H15" s="37"/>
      <c r="I15" s="37"/>
      <c r="J15" s="37"/>
      <c r="K15" s="38"/>
    </row>
    <row r="16" spans="1:11" ht="3.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6" t="s">
        <v>7</v>
      </c>
      <c r="B17" s="50"/>
      <c r="C17" s="51"/>
      <c r="D17" s="52"/>
      <c r="E17" s="53" t="s">
        <v>8</v>
      </c>
      <c r="F17" s="54"/>
      <c r="G17" s="50"/>
      <c r="H17" s="51"/>
      <c r="I17" s="51"/>
      <c r="J17" s="51"/>
      <c r="K17" s="52"/>
    </row>
    <row r="18" spans="1:11" ht="3.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35.25" customHeight="1">
      <c r="A19" s="42" t="s">
        <v>46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1:11" ht="3.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4.9" customHeight="1">
      <c r="A21" s="55" t="s">
        <v>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3.9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72.599999999999994" customHeight="1">
      <c r="A23" s="42" t="s">
        <v>51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2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" customHeight="1">
      <c r="A25" s="55" t="s">
        <v>10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3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customHeight="1">
      <c r="A27" s="55" t="s">
        <v>11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6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7.25" customHeight="1">
      <c r="A29" s="57" t="s">
        <v>12</v>
      </c>
      <c r="B29" s="57"/>
      <c r="C29" s="57"/>
      <c r="D29" s="58" t="s">
        <v>13</v>
      </c>
      <c r="E29" s="58"/>
      <c r="F29" s="58"/>
      <c r="G29" s="58"/>
      <c r="H29" s="58"/>
      <c r="I29" s="58"/>
      <c r="J29" s="58"/>
      <c r="K29" s="58"/>
    </row>
    <row r="30" spans="1:11" ht="14.25" customHeight="1">
      <c r="A30" s="6" t="s">
        <v>14</v>
      </c>
      <c r="B30" s="1"/>
      <c r="C30" s="9">
        <v>43922</v>
      </c>
      <c r="F30" s="4" t="s">
        <v>15</v>
      </c>
      <c r="G30" s="24">
        <v>44097</v>
      </c>
      <c r="I30" s="4" t="s">
        <v>16</v>
      </c>
      <c r="J30" s="23" cm="1">
        <f t="array" aca="1" ref="J30" ca="1">SUMPRODUCT(((WEEKDAY(ROW(INDIRECT(C30&amp;":"&amp;G30))))=4)*1)</f>
        <v>26</v>
      </c>
      <c r="K30" s="6" t="s">
        <v>43</v>
      </c>
    </row>
    <row r="31" spans="1:11" ht="12" customHeight="1">
      <c r="A31" s="1"/>
      <c r="B31" s="1"/>
      <c r="C31" s="1"/>
      <c r="D31" s="1"/>
      <c r="E31" s="1"/>
      <c r="F31" s="1"/>
      <c r="G31" s="1"/>
      <c r="H31" s="1"/>
      <c r="I31" s="4" t="s">
        <v>31</v>
      </c>
      <c r="J31" s="33">
        <f ca="1">J30/2</f>
        <v>13</v>
      </c>
      <c r="K31" s="6" t="s">
        <v>44</v>
      </c>
    </row>
    <row r="32" spans="1:11" ht="5.25" customHeight="1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1"/>
    </row>
    <row r="33" spans="1:11" ht="16.5" customHeight="1">
      <c r="A33" s="49" t="s">
        <v>17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9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" customHeight="1">
      <c r="A35" s="6" t="s">
        <v>18</v>
      </c>
      <c r="B35" s="10"/>
      <c r="C35" s="6" t="s">
        <v>32</v>
      </c>
      <c r="D35" s="25" t="s">
        <v>30</v>
      </c>
      <c r="E35" s="10"/>
      <c r="F35" s="6" t="s">
        <v>33</v>
      </c>
      <c r="G35" s="1"/>
      <c r="K35" s="1"/>
    </row>
    <row r="36" spans="1:11" ht="15" customHeight="1">
      <c r="A36" s="11" t="s">
        <v>19</v>
      </c>
      <c r="C36" s="1"/>
      <c r="D36" s="1"/>
      <c r="E36" s="1"/>
      <c r="F36" s="1"/>
      <c r="G36" s="1"/>
      <c r="K36" s="1"/>
    </row>
    <row r="37" spans="1:11" ht="5.0999999999999996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25" customHeight="1">
      <c r="A38" s="6" t="s">
        <v>20</v>
      </c>
      <c r="B38" s="12">
        <f ca="1">IF(J30&lt;8,1,ROUND(J30/4,0))-1</f>
        <v>6</v>
      </c>
      <c r="C38" s="27" t="s">
        <v>34</v>
      </c>
      <c r="D38" s="62">
        <f ca="1">(J30*C11*B35/B38)+(J31*C11*E35/B38)</f>
        <v>0</v>
      </c>
      <c r="E38" s="63"/>
      <c r="F38" s="64" t="s">
        <v>35</v>
      </c>
      <c r="G38" s="65"/>
      <c r="H38" s="62">
        <f ca="1">(J30*C11*B35)+(J31*C11*E35)</f>
        <v>0</v>
      </c>
      <c r="I38" s="63"/>
      <c r="J38" s="1"/>
      <c r="K38" s="1"/>
    </row>
    <row r="39" spans="1:11" ht="3.9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6" t="s">
        <v>21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>
      <c r="A41" s="6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3" t="s">
        <v>22</v>
      </c>
      <c r="B42" s="14"/>
      <c r="C42" s="14"/>
      <c r="D42" s="14"/>
      <c r="E42" s="14"/>
      <c r="F42" s="14"/>
      <c r="G42" s="14"/>
      <c r="I42" s="26">
        <v>2.7</v>
      </c>
      <c r="J42" s="14"/>
      <c r="K42" s="14"/>
    </row>
    <row r="43" spans="1:11" ht="5.0999999999999996" customHeight="1"/>
    <row r="44" spans="1:11">
      <c r="A44" s="30" t="s">
        <v>18</v>
      </c>
      <c r="B44" s="10"/>
      <c r="C44" s="30" t="s">
        <v>38</v>
      </c>
      <c r="D44" s="32" t="s">
        <v>39</v>
      </c>
      <c r="E44" s="31">
        <f ca="1">B44*J30</f>
        <v>0</v>
      </c>
      <c r="F44" s="29" t="s">
        <v>41</v>
      </c>
      <c r="G44" s="25"/>
      <c r="I44" s="6"/>
    </row>
    <row r="45" spans="1:11" ht="5.0999999999999996" customHeight="1"/>
    <row r="46" spans="1:11">
      <c r="A46" s="29" t="s">
        <v>40</v>
      </c>
      <c r="B46" s="10"/>
      <c r="C46" s="29" t="s">
        <v>42</v>
      </c>
      <c r="D46" s="32" t="s">
        <v>39</v>
      </c>
      <c r="E46" s="31">
        <f ca="1">B46*J31</f>
        <v>0</v>
      </c>
      <c r="F46" s="29" t="s">
        <v>41</v>
      </c>
    </row>
    <row r="47" spans="1:11">
      <c r="A47" s="6" t="s">
        <v>20</v>
      </c>
      <c r="B47" s="12">
        <v>1</v>
      </c>
      <c r="C47" s="6" t="s">
        <v>36</v>
      </c>
      <c r="D47" s="66">
        <f ca="1">(E44+E46)*I42</f>
        <v>0</v>
      </c>
      <c r="E47" s="67"/>
      <c r="F47" s="6" t="s">
        <v>23</v>
      </c>
      <c r="H47" s="15" t="s">
        <v>24</v>
      </c>
      <c r="I47" s="16"/>
      <c r="J47" s="16"/>
      <c r="K47" s="16"/>
    </row>
    <row r="48" spans="1:11">
      <c r="A48" s="17" t="s">
        <v>37</v>
      </c>
      <c r="B48" s="14"/>
      <c r="C48" s="14"/>
      <c r="D48" s="14"/>
      <c r="E48" s="14"/>
      <c r="F48" s="14"/>
      <c r="G48" s="14"/>
      <c r="H48" s="18"/>
      <c r="I48" s="28"/>
      <c r="J48" s="28"/>
      <c r="K48" s="19">
        <f>C50+H50</f>
        <v>25</v>
      </c>
    </row>
    <row r="49" spans="1:11" ht="5.0999999999999996" customHeight="1"/>
    <row r="50" spans="1:11">
      <c r="B50" s="4" t="s">
        <v>25</v>
      </c>
      <c r="C50" s="20">
        <v>7</v>
      </c>
      <c r="D50" s="6" t="s">
        <v>26</v>
      </c>
      <c r="E50" s="6"/>
      <c r="F50" s="6"/>
      <c r="G50" s="6"/>
      <c r="H50" s="21">
        <v>18</v>
      </c>
      <c r="I50" s="6" t="s">
        <v>27</v>
      </c>
    </row>
    <row r="51" spans="1:11" ht="5.0999999999999996" customHeight="1">
      <c r="A51" s="6"/>
      <c r="B51" s="20"/>
      <c r="C51" s="6"/>
      <c r="H51" s="20"/>
      <c r="I51" s="6"/>
    </row>
    <row r="52" spans="1:11">
      <c r="A52" s="6" t="s">
        <v>48</v>
      </c>
      <c r="H52" s="6"/>
    </row>
    <row r="53" spans="1:11" ht="11.25" customHeight="1">
      <c r="A53" s="22" t="s">
        <v>47</v>
      </c>
    </row>
    <row r="54" spans="1:11">
      <c r="A54" s="6" t="s">
        <v>28</v>
      </c>
      <c r="B54" s="68"/>
      <c r="C54" s="69"/>
      <c r="D54" s="70"/>
      <c r="F54" s="6" t="s">
        <v>29</v>
      </c>
      <c r="I54" s="71"/>
      <c r="J54" s="72"/>
      <c r="K54" s="73"/>
    </row>
    <row r="55" spans="1:11" ht="20.100000000000001" customHeight="1">
      <c r="D55" s="6"/>
      <c r="I55" s="74"/>
      <c r="J55" s="75"/>
      <c r="K55" s="76"/>
    </row>
  </sheetData>
  <sheetProtection algorithmName="SHA-512" hashValue="xgbpRvv1nw/7Pcdl7ScHqRvk49T2P584uXqzro6azCUUziLro1bs1qpFkSpT+VI0uhnVkiy7k/xrCiRqUov9wA==" saltValue="eo0v6lQv/df9cNbC8/2/Ng==" spinCount="100000" sheet="1" selectLockedCells="1"/>
  <mergeCells count="25">
    <mergeCell ref="D38:E38"/>
    <mergeCell ref="F38:G38"/>
    <mergeCell ref="H38:I38"/>
    <mergeCell ref="D47:E47"/>
    <mergeCell ref="B54:D54"/>
    <mergeCell ref="I54:K55"/>
    <mergeCell ref="A33:K33"/>
    <mergeCell ref="B17:D17"/>
    <mergeCell ref="E17:F17"/>
    <mergeCell ref="G17:K17"/>
    <mergeCell ref="A19:K19"/>
    <mergeCell ref="A21:K21"/>
    <mergeCell ref="A23:K23"/>
    <mergeCell ref="A25:K25"/>
    <mergeCell ref="A27:K27"/>
    <mergeCell ref="A29:C29"/>
    <mergeCell ref="D29:K29"/>
    <mergeCell ref="A32:K32"/>
    <mergeCell ref="B15:K15"/>
    <mergeCell ref="A1:J1"/>
    <mergeCell ref="K1:K6"/>
    <mergeCell ref="A7:K7"/>
    <mergeCell ref="A8:K8"/>
    <mergeCell ref="A9:K9"/>
    <mergeCell ref="B13:K13"/>
  </mergeCells>
  <hyperlinks>
    <hyperlink ref="A3" r:id="rId1" xr:uid="{85147027-76F8-4BDB-88FB-FBE4AA50E0A4}"/>
  </hyperlinks>
  <pageMargins left="0.70866141732283472" right="0.23622047244094491" top="0.39370078740157483" bottom="0.39370078740157483" header="0.11811023622047245" footer="0.11811023622047245"/>
  <pageSetup paperSize="9" scale="96" orientation="portrait" horizontalDpi="4294967292" verticalDpi="4294967292" r:id="rId2"/>
  <headerFooter>
    <oddHeader>&amp;R&amp;24&amp;K00-044   &amp;K00-021P1</oddHeader>
    <oddFooter>&amp;R
&amp;K00-049V : 07/03/2020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contrat P1 jusqu'au 23-09-2020</vt:lpstr>
      <vt:lpstr>'contrat P1 jusqu''au 23-09-2020'!_ftn1</vt:lpstr>
      <vt:lpstr>'contrat P1 jusqu''au 23-09-2020'!_ftnref1</vt:lpstr>
      <vt:lpstr>'contrat P1 jusqu''au 23-09-2020'!Zone_d_impression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Delord</dc:creator>
  <cp:lastModifiedBy>Yves Delord</cp:lastModifiedBy>
  <cp:lastPrinted>2020-03-07T15:45:01Z</cp:lastPrinted>
  <dcterms:created xsi:type="dcterms:W3CDTF">2019-12-21T17:03:14Z</dcterms:created>
  <dcterms:modified xsi:type="dcterms:W3CDTF">2020-03-13T20:56:56Z</dcterms:modified>
</cp:coreProperties>
</file>