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D:\Nos Documents sur D\1- Yves Panier PDM\1- Yves Panier PDM\SynchroPDM_18_11_2020\1- Commun PDM\0.0 Départ Yves et Monique\Nouveaux docs\"/>
    </mc:Choice>
  </mc:AlternateContent>
  <xr:revisionPtr revIDLastSave="0" documentId="13_ncr:1_{E1EA4840-D5E0-4EB7-B499-182E461A02AA}" xr6:coauthVersionLast="47" xr6:coauthVersionMax="47" xr10:uidLastSave="{00000000-0000-0000-0000-000000000000}"/>
  <bookViews>
    <workbookView xWindow="-120" yWindow="-120" windowWidth="29040" windowHeight="15990" xr2:uid="{00000000-000D-0000-FFFF-FFFF00000000}"/>
  </bookViews>
  <sheets>
    <sheet name="Contrat annuel " sheetId="3" r:id="rId1"/>
    <sheet name="Feuil1" sheetId="4" r:id="rId2"/>
  </sheets>
  <definedNames>
    <definedName name="_ftn1" localSheetId="0">'Contrat annuel '!$A$25</definedName>
    <definedName name="_ftnref1" localSheetId="0">'Contrat annuel '!$A$23</definedName>
    <definedName name="ABC">'Contrat annuel '!$B$14</definedName>
    <definedName name="Adhérents_24_25">'Contrat annuel '!$A$14:$K$52</definedName>
    <definedName name="Julia_Saboul_Beck" localSheetId="0">'Contrat annuel '!$B$14</definedName>
    <definedName name="Nom___Prénom" localSheetId="0">'Contrat annuel '!$A$14:$K$52</definedName>
    <definedName name="_xlnm.Print_Area" localSheetId="0">'Contrat annuel '!$A$1:$K$63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0" i="3" l="1"/>
  <c r="F32" i="3"/>
  <c r="B14" i="4"/>
  <c r="A7" i="4" l="1"/>
  <c r="H32" i="3" l="1"/>
  <c r="H33" i="3" l="1"/>
  <c r="J32" i="3"/>
  <c r="E6" i="4"/>
  <c r="E8" i="4" s="1"/>
  <c r="F5" i="4"/>
  <c r="E4" i="4"/>
  <c r="K3" i="4"/>
  <c r="I3" i="4"/>
  <c r="I4" i="4" s="1"/>
  <c r="I5" i="4" s="1"/>
  <c r="D3" i="4"/>
  <c r="D4" i="4" s="1"/>
  <c r="C4" i="4" s="1"/>
  <c r="C3" i="4"/>
  <c r="K2" i="4"/>
  <c r="J2" i="4"/>
  <c r="C2" i="4"/>
  <c r="J33" i="3" l="1"/>
  <c r="F7" i="4"/>
  <c r="F9" i="4" s="1"/>
  <c r="F11" i="4" s="1"/>
  <c r="F13" i="4" s="1"/>
  <c r="F15" i="4" s="1"/>
  <c r="F17" i="4" s="1"/>
  <c r="F19" i="4" s="1"/>
  <c r="F21" i="4" s="1"/>
  <c r="F23" i="4" s="1"/>
  <c r="F25" i="4" s="1"/>
  <c r="F27" i="4" s="1"/>
  <c r="F29" i="4" s="1"/>
  <c r="F31" i="4" s="1"/>
  <c r="F33" i="4" s="1"/>
  <c r="F35" i="4" s="1"/>
  <c r="F37" i="4" s="1"/>
  <c r="F39" i="4" s="1"/>
  <c r="F41" i="4" s="1"/>
  <c r="F43" i="4" s="1"/>
  <c r="F45" i="4" s="1"/>
  <c r="F47" i="4" s="1"/>
  <c r="F49" i="4" s="1"/>
  <c r="F51" i="4" s="1"/>
  <c r="F53" i="4" s="1"/>
  <c r="F55" i="4" s="1"/>
  <c r="J3" i="4"/>
  <c r="J5" i="4"/>
  <c r="I6" i="4"/>
  <c r="K5" i="4"/>
  <c r="E10" i="4"/>
  <c r="E12" i="4" s="1"/>
  <c r="E14" i="4" s="1"/>
  <c r="E16" i="4" s="1"/>
  <c r="E18" i="4" s="1"/>
  <c r="E20" i="4" s="1"/>
  <c r="E22" i="4" s="1"/>
  <c r="E24" i="4" s="1"/>
  <c r="E26" i="4" s="1"/>
  <c r="E28" i="4" s="1"/>
  <c r="E30" i="4" s="1"/>
  <c r="E32" i="4" s="1"/>
  <c r="E34" i="4" s="1"/>
  <c r="E36" i="4" s="1"/>
  <c r="E38" i="4" s="1"/>
  <c r="E40" i="4" s="1"/>
  <c r="E42" i="4" s="1"/>
  <c r="E44" i="4" s="1"/>
  <c r="E46" i="4" s="1"/>
  <c r="E48" i="4" s="1"/>
  <c r="E50" i="4" s="1"/>
  <c r="E52" i="4" s="1"/>
  <c r="E54" i="4" s="1"/>
  <c r="J4" i="4"/>
  <c r="K4" i="4"/>
  <c r="D5" i="4"/>
  <c r="D50" i="3" l="1"/>
  <c r="F56" i="4"/>
  <c r="K6" i="4"/>
  <c r="J6" i="4"/>
  <c r="I7" i="4"/>
  <c r="E56" i="4"/>
  <c r="C5" i="4"/>
  <c r="D6" i="4"/>
  <c r="D7" i="4" l="1"/>
  <c r="C6" i="4"/>
  <c r="K7" i="4"/>
  <c r="J7" i="4"/>
  <c r="I8" i="4"/>
  <c r="I9" i="4" l="1"/>
  <c r="K8" i="4"/>
  <c r="J8" i="4"/>
  <c r="C7" i="4"/>
  <c r="D8" i="4"/>
  <c r="C8" i="4" l="1"/>
  <c r="D9" i="4"/>
  <c r="J9" i="4"/>
  <c r="I10" i="4"/>
  <c r="K9" i="4"/>
  <c r="K10" i="4" l="1"/>
  <c r="J10" i="4"/>
  <c r="I11" i="4"/>
  <c r="C9" i="4"/>
  <c r="D10" i="4"/>
  <c r="K11" i="4" l="1"/>
  <c r="J11" i="4"/>
  <c r="I12" i="4"/>
  <c r="C10" i="4"/>
  <c r="D11" i="4"/>
  <c r="C11" i="4" l="1"/>
  <c r="D12" i="4"/>
  <c r="I13" i="4"/>
  <c r="K12" i="4"/>
  <c r="J12" i="4"/>
  <c r="J13" i="4" l="1"/>
  <c r="I14" i="4"/>
  <c r="K13" i="4"/>
  <c r="C12" i="4"/>
  <c r="D13" i="4"/>
  <c r="K14" i="4" l="1"/>
  <c r="J14" i="4"/>
  <c r="I15" i="4"/>
  <c r="C13" i="4"/>
  <c r="D14" i="4"/>
  <c r="D15" i="4" l="1"/>
  <c r="C14" i="4"/>
  <c r="K15" i="4"/>
  <c r="J15" i="4"/>
  <c r="I16" i="4"/>
  <c r="I17" i="4" l="1"/>
  <c r="K16" i="4"/>
  <c r="J16" i="4"/>
  <c r="C15" i="4"/>
  <c r="D16" i="4"/>
  <c r="C16" i="4" l="1"/>
  <c r="D17" i="4"/>
  <c r="J17" i="4"/>
  <c r="I18" i="4"/>
  <c r="K17" i="4"/>
  <c r="K18" i="4" l="1"/>
  <c r="J18" i="4"/>
  <c r="I19" i="4"/>
  <c r="C17" i="4"/>
  <c r="D18" i="4"/>
  <c r="D19" i="4" l="1"/>
  <c r="C18" i="4"/>
  <c r="K19" i="4"/>
  <c r="J19" i="4"/>
  <c r="I20" i="4"/>
  <c r="I21" i="4" l="1"/>
  <c r="K20" i="4"/>
  <c r="J20" i="4"/>
  <c r="C19" i="4"/>
  <c r="D20" i="4"/>
  <c r="C20" i="4" l="1"/>
  <c r="D21" i="4"/>
  <c r="J21" i="4"/>
  <c r="I22" i="4"/>
  <c r="K21" i="4"/>
  <c r="C21" i="4" l="1"/>
  <c r="D22" i="4"/>
  <c r="K22" i="4"/>
  <c r="J22" i="4"/>
  <c r="I23" i="4"/>
  <c r="K23" i="4" l="1"/>
  <c r="J23" i="4"/>
  <c r="I24" i="4"/>
  <c r="C22" i="4"/>
  <c r="D23" i="4"/>
  <c r="C23" i="4" l="1"/>
  <c r="D24" i="4"/>
  <c r="I25" i="4"/>
  <c r="K24" i="4"/>
  <c r="J24" i="4"/>
  <c r="J25" i="4" l="1"/>
  <c r="I26" i="4"/>
  <c r="K25" i="4"/>
  <c r="C24" i="4"/>
  <c r="D25" i="4"/>
  <c r="C25" i="4" l="1"/>
  <c r="D26" i="4"/>
  <c r="K26" i="4"/>
  <c r="J26" i="4"/>
  <c r="I27" i="4"/>
  <c r="K27" i="4" l="1"/>
  <c r="J27" i="4"/>
  <c r="I28" i="4"/>
  <c r="D27" i="4"/>
  <c r="C26" i="4"/>
  <c r="C27" i="4" l="1"/>
  <c r="D28" i="4"/>
  <c r="I29" i="4"/>
  <c r="K28" i="4"/>
  <c r="J28" i="4"/>
  <c r="J29" i="4" l="1"/>
  <c r="I30" i="4"/>
  <c r="K29" i="4"/>
  <c r="C28" i="4"/>
  <c r="D29" i="4"/>
  <c r="C29" i="4" l="1"/>
  <c r="D30" i="4"/>
  <c r="K30" i="4"/>
  <c r="J30" i="4"/>
  <c r="I31" i="4"/>
  <c r="K31" i="4" l="1"/>
  <c r="J31" i="4"/>
  <c r="I32" i="4"/>
  <c r="C30" i="4"/>
  <c r="D31" i="4"/>
  <c r="I33" i="4" l="1"/>
  <c r="K32" i="4"/>
  <c r="J32" i="4"/>
  <c r="C31" i="4"/>
  <c r="D32" i="4"/>
  <c r="C32" i="4" l="1"/>
  <c r="D33" i="4"/>
  <c r="J33" i="4"/>
  <c r="I34" i="4"/>
  <c r="K33" i="4"/>
  <c r="K34" i="4" l="1"/>
  <c r="J34" i="4"/>
  <c r="I35" i="4"/>
  <c r="C33" i="4"/>
  <c r="D34" i="4"/>
  <c r="C34" i="4" l="1"/>
  <c r="D35" i="4"/>
  <c r="K35" i="4"/>
  <c r="J35" i="4"/>
  <c r="I36" i="4"/>
  <c r="I37" i="4" l="1"/>
  <c r="K36" i="4"/>
  <c r="J36" i="4"/>
  <c r="C35" i="4"/>
  <c r="D36" i="4"/>
  <c r="C36" i="4" l="1"/>
  <c r="D37" i="4"/>
  <c r="J37" i="4"/>
  <c r="I38" i="4"/>
  <c r="K37" i="4"/>
  <c r="C37" i="4" l="1"/>
  <c r="D38" i="4"/>
  <c r="K38" i="4"/>
  <c r="J38" i="4"/>
  <c r="I39" i="4"/>
  <c r="K39" i="4" l="1"/>
  <c r="J39" i="4"/>
  <c r="I40" i="4"/>
  <c r="D39" i="4"/>
  <c r="C38" i="4"/>
  <c r="C39" i="4" l="1"/>
  <c r="D40" i="4"/>
  <c r="I41" i="4"/>
  <c r="K40" i="4"/>
  <c r="J40" i="4"/>
  <c r="C40" i="4" l="1"/>
  <c r="D41" i="4"/>
  <c r="J41" i="4"/>
  <c r="I42" i="4"/>
  <c r="K41" i="4"/>
  <c r="K42" i="4" l="1"/>
  <c r="J42" i="4"/>
  <c r="I43" i="4"/>
  <c r="C41" i="4"/>
  <c r="D42" i="4"/>
  <c r="D43" i="4" l="1"/>
  <c r="C42" i="4"/>
  <c r="K43" i="4"/>
  <c r="J43" i="4"/>
  <c r="I44" i="4"/>
  <c r="I45" i="4" l="1"/>
  <c r="K44" i="4"/>
  <c r="J44" i="4"/>
  <c r="C43" i="4"/>
  <c r="D44" i="4"/>
  <c r="C44" i="4" l="1"/>
  <c r="D45" i="4"/>
  <c r="J45" i="4"/>
  <c r="I46" i="4"/>
  <c r="K45" i="4"/>
  <c r="K46" i="4" l="1"/>
  <c r="J46" i="4"/>
  <c r="I47" i="4"/>
  <c r="C45" i="4"/>
  <c r="D46" i="4"/>
  <c r="D47" i="4" l="1"/>
  <c r="C46" i="4"/>
  <c r="K47" i="4"/>
  <c r="J47" i="4"/>
  <c r="I48" i="4"/>
  <c r="I49" i="4" l="1"/>
  <c r="K48" i="4"/>
  <c r="J48" i="4"/>
  <c r="C47" i="4"/>
  <c r="D48" i="4"/>
  <c r="C48" i="4" l="1"/>
  <c r="D49" i="4"/>
  <c r="J49" i="4"/>
  <c r="I50" i="4"/>
  <c r="K49" i="4"/>
  <c r="K50" i="4" l="1"/>
  <c r="J50" i="4"/>
  <c r="I51" i="4"/>
  <c r="C49" i="4"/>
  <c r="D50" i="4"/>
  <c r="D51" i="4" l="1"/>
  <c r="C50" i="4"/>
  <c r="K51" i="4"/>
  <c r="J51" i="4"/>
  <c r="I52" i="4"/>
  <c r="I53" i="4" l="1"/>
  <c r="K52" i="4"/>
  <c r="J52" i="4"/>
  <c r="C51" i="4"/>
  <c r="D52" i="4"/>
  <c r="C52" i="4" l="1"/>
  <c r="D53" i="4"/>
  <c r="J53" i="4"/>
  <c r="I54" i="4"/>
  <c r="K53" i="4"/>
  <c r="C53" i="4" l="1"/>
  <c r="D54" i="4"/>
  <c r="K54" i="4"/>
  <c r="J54" i="4"/>
  <c r="I55" i="4"/>
  <c r="K55" i="4" l="1"/>
  <c r="J55" i="4"/>
  <c r="C54" i="4"/>
  <c r="D55" i="4"/>
  <c r="C55" i="4" l="1"/>
  <c r="D56" i="4"/>
</calcChain>
</file>

<file path=xl/sharedStrings.xml><?xml version="1.0" encoding="utf-8"?>
<sst xmlns="http://schemas.openxmlformats.org/spreadsheetml/2006/main" count="81" uniqueCount="76">
  <si>
    <t>Loïc Péré, agriculteur bio (label AB certifié par Ecocert) à Saint Gilles (Gard)</t>
  </si>
  <si>
    <r>
      <t>-</t>
    </r>
    <r>
      <rPr>
        <sz val="7"/>
        <color theme="1"/>
        <rFont val="Arial"/>
        <family val="2"/>
      </rPr>
      <t xml:space="preserve"> </t>
    </r>
    <r>
      <rPr>
        <sz val="9"/>
        <color theme="1"/>
        <rFont val="Arial"/>
        <family val="2"/>
      </rPr>
      <t>s'engage à maintenir, la certification "agriculture biologique" de son exploitation.</t>
    </r>
  </si>
  <si>
    <t>Je soussigné[e]</t>
  </si>
  <si>
    <t>Adresse</t>
  </si>
  <si>
    <t>Premier panier récupéré le</t>
  </si>
  <si>
    <t xml:space="preserve"> soit un total de </t>
  </si>
  <si>
    <t>Fait à Marseille le</t>
  </si>
  <si>
    <t xml:space="preserve">ou un total de </t>
  </si>
  <si>
    <t>panier(s) hebdo (1)</t>
  </si>
  <si>
    <t>boîte(s) hebdo</t>
  </si>
  <si>
    <t>boîte(s) / 15j</t>
  </si>
  <si>
    <t>contact.pdm@lespaniersmarseillais.org</t>
  </si>
  <si>
    <t>Loïc Péré :</t>
  </si>
  <si>
    <t>Panier légumes et fruits :</t>
  </si>
  <si>
    <t>- J'adhère à la Charte des Paniers Marseillais.</t>
  </si>
  <si>
    <t>panier(s) par quinzaine</t>
  </si>
  <si>
    <t>fin du contrat le</t>
  </si>
  <si>
    <t xml:space="preserve">- Je m’engage à venir prendre mon panier chaque semaine ou à le faire récupérer par une personne de mon choix ; en cas d’oubli, je sais que mon panier ne sera ni remplacé ni remboursé. </t>
  </si>
  <si>
    <r>
      <t>-</t>
    </r>
    <r>
      <rPr>
        <sz val="7"/>
        <color theme="1"/>
        <rFont val="Arial"/>
        <family val="2"/>
      </rPr>
      <t xml:space="preserve"> </t>
    </r>
    <r>
      <rPr>
        <sz val="9"/>
        <color theme="1"/>
        <rFont val="Arial"/>
        <family val="2"/>
      </rPr>
      <t>s'engage à fournir chaque semaine un panier de 4,5 kg à 6 kg, composé de 8 à 10 variétés de légumes et fruits en saison, cultivés par ses soins.</t>
    </r>
  </si>
  <si>
    <t>mercredi de 19h 05 à 19h 50 sur le cours Julien au niveau du métro "Notre Dame du Mont"</t>
  </si>
  <si>
    <t>(1) Inscrire au clavier et en chiffre, le nombre de paniers désirés dans les cases vertes</t>
  </si>
  <si>
    <t>Date et lieu de distribution :</t>
  </si>
  <si>
    <t>Règlement de panier + œufs :</t>
  </si>
  <si>
    <t>entre Loïc Péré et le soussigné, adhérent du Panier de la Plaine du Mont</t>
  </si>
  <si>
    <t>Adhésion annuelle à l'association "Le Panier de la Plaine du Mont" affilliée au réseau des Paniers Marseillais :</t>
  </si>
  <si>
    <r>
      <t xml:space="preserve">semaines </t>
    </r>
    <r>
      <rPr>
        <b/>
        <sz val="9"/>
        <rFont val="Arial"/>
        <family val="2"/>
      </rPr>
      <t>(1)</t>
    </r>
  </si>
  <si>
    <r>
      <t>quinzaines</t>
    </r>
    <r>
      <rPr>
        <b/>
        <sz val="9"/>
        <rFont val="Arial"/>
        <family val="2"/>
      </rPr>
      <t xml:space="preserve"> (2)</t>
    </r>
  </si>
  <si>
    <t>- J'accepte les variations de production liées aux aléas du maréchage bio et ses conséquences sur la composition de mon panier. Je serai solidaire de Loïc Péré en cas d'incident ou de sinistre altérant sa capacité de production et en cas de catastrophe météorologique (grêle, tempête, gel, inondation, sécheresse).</t>
  </si>
  <si>
    <t xml:space="preserve">Si des bénévoles acceptent de prendre en charge cette organisation, une demande de report de panier pourrait être envisagée si les conditions suivantes sont remplies :
   1/ demande faite par mail.
   2/ demande faite au minimum 7 jours et au maximum 14 jours, avant la date du panier à reporter. 
   3/ le nombre total des reports 4 par contrat annuel (3 reports consécutifs au maximum).
   4/ La date cible du report ne dépasse pas de plus de 4 semaines la date du panier à reporter ni ne dépasse l'échéance du contrat.
   5/ La somme des reports de tous les adhérents ne dépasse pas le nombre de 4 par semaine (7% des paniers commandés à Loïc)
Si toute les conditions sont remplies, le report est confirmé par mail. A défaut de confirmation, le report n'est pas enregistré.
Les demandes seront prises en compte par ordre d'arrivée des mails.
Les oeufs ne peuvent pas être reportés. </t>
  </si>
  <si>
    <t>-  Par ce contrat, je m'engage sur plusieurs mois, je soutiens ainsi Loïc Péré dans sa démarche de production maraîchère bio et j'adhère à la charte des Paniers Marseillais.</t>
  </si>
  <si>
    <r>
      <t xml:space="preserve">-  En raison d'une nouvelle organisation de mon foyer ou de mon travail, je pourrai demander </t>
    </r>
    <r>
      <rPr>
        <u/>
        <sz val="9"/>
        <color theme="1"/>
        <rFont val="Arial"/>
        <family val="2"/>
      </rPr>
      <t>par mail, 1 mois à l'avance</t>
    </r>
    <r>
      <rPr>
        <sz val="9"/>
        <color theme="1"/>
        <rFont val="Arial"/>
        <family val="2"/>
      </rPr>
      <t>, la modification définitive de mon contrat ou sa résiliation, Les chèques non encaissés seront annulés.</t>
    </r>
  </si>
  <si>
    <r>
      <t>-</t>
    </r>
    <r>
      <rPr>
        <sz val="7"/>
        <color theme="1"/>
        <rFont val="Arial"/>
        <family val="2"/>
      </rPr>
      <t xml:space="preserve"> </t>
    </r>
    <r>
      <rPr>
        <sz val="9"/>
        <color theme="1"/>
        <rFont val="Arial"/>
        <family val="2"/>
      </rPr>
      <t>adhère à la Charte du réseau des  "Paniers Marseillais".</t>
    </r>
  </si>
  <si>
    <r>
      <rPr>
        <b/>
        <sz val="10"/>
        <color theme="1"/>
        <rFont val="Arial"/>
        <family val="2"/>
      </rPr>
      <t xml:space="preserve">                                          Pas de distribution le 25 décembre, ni le 1er janvier. </t>
    </r>
    <r>
      <rPr>
        <sz val="10"/>
        <color theme="1"/>
        <rFont val="Arial"/>
        <family val="2"/>
      </rPr>
      <t>Les 2 paniers manquants sont compensés :</t>
    </r>
    <r>
      <rPr>
        <b/>
        <sz val="10"/>
        <color theme="1"/>
        <rFont val="Arial"/>
        <family val="2"/>
      </rPr>
      <t xml:space="preserve">
</t>
    </r>
    <r>
      <rPr>
        <b/>
        <sz val="9"/>
        <color theme="1"/>
        <rFont val="Arial"/>
        <family val="2"/>
      </rPr>
      <t xml:space="preserve">                                          -  </t>
    </r>
    <r>
      <rPr>
        <sz val="9"/>
        <color theme="1"/>
        <rFont val="Arial"/>
        <family val="2"/>
      </rPr>
      <t xml:space="preserve">pour les paniers hebdo, distribution d'un "très gros" panier le 18 décembre </t>
    </r>
    <r>
      <rPr>
        <b/>
        <u/>
        <sz val="9"/>
        <color theme="1"/>
        <rFont val="Arial"/>
        <family val="2"/>
      </rPr>
      <t>et</t>
    </r>
    <r>
      <rPr>
        <sz val="9"/>
        <color theme="1"/>
        <rFont val="Arial"/>
        <family val="2"/>
      </rPr>
      <t xml:space="preserve">  le 8 janvier.</t>
    </r>
    <r>
      <rPr>
        <b/>
        <sz val="9"/>
        <color theme="0"/>
        <rFont val="Arial"/>
        <family val="2"/>
      </rPr>
      <t xml:space="preserve">
</t>
    </r>
    <r>
      <rPr>
        <b/>
        <sz val="9"/>
        <color theme="1"/>
        <rFont val="Arial"/>
        <family val="2"/>
      </rPr>
      <t xml:space="preserve">                                          -  </t>
    </r>
    <r>
      <rPr>
        <sz val="9"/>
        <color theme="1"/>
        <rFont val="Arial"/>
        <family val="2"/>
      </rPr>
      <t xml:space="preserve">pour les paniers "quinzaine", distribution d'un "très gros" panier le 18 décembre </t>
    </r>
    <r>
      <rPr>
        <b/>
        <u/>
        <sz val="9"/>
        <color theme="1"/>
        <rFont val="Arial"/>
        <family val="2"/>
      </rPr>
      <t>ou</t>
    </r>
    <r>
      <rPr>
        <sz val="9"/>
        <color theme="1"/>
        <rFont val="Arial"/>
        <family val="2"/>
      </rPr>
      <t xml:space="preserve"> le 8 janvier, selon quinzaine paire ou impaire.</t>
    </r>
    <r>
      <rPr>
        <b/>
        <sz val="9"/>
        <color theme="1"/>
        <rFont val="Arial"/>
        <family val="2"/>
      </rPr>
      <t xml:space="preserve">                           </t>
    </r>
  </si>
  <si>
    <t>Numéro de semaine</t>
  </si>
  <si>
    <t>Hebdo</t>
  </si>
  <si>
    <t>Impair</t>
  </si>
  <si>
    <t>Pair</t>
  </si>
  <si>
    <t>total</t>
  </si>
  <si>
    <t>2024/25</t>
  </si>
  <si>
    <t>2025/26</t>
  </si>
  <si>
    <t>Tél. portable 1</t>
  </si>
  <si>
    <t>Courriel 1</t>
  </si>
  <si>
    <t>Courriel 2</t>
  </si>
  <si>
    <t>Profession</t>
  </si>
  <si>
    <t>- Ma cotisation me permet de souscrire d'autres contrats proposés par mon association (pain, fruits, poulets, fromages…) et me permet  d'accéder plusieurs fois par an aux commandes mutualisées des Paniers Marseillais : petits producteurs locaux et bio (Huile d'olive, légumes secs, fromages, viande, volaille, poissons (loups), coquiillages, café, chocolat, farines, céréales, épices, cosmétiques, produits d'entretien, etc.)
- Ma cotisation sera ensuite répartie : 7€ pour le Panier de la Plaine du Mont et 18€ pour le réseau des Paniers Marseillais.</t>
  </si>
  <si>
    <t>à l'ordre au nom de  :   "Panier de la Plaine du Mont"</t>
  </si>
  <si>
    <r>
      <rPr>
        <b/>
        <sz val="11"/>
        <color theme="1"/>
        <rFont val="Arial"/>
        <family val="2"/>
      </rPr>
      <t>Option œufs bio</t>
    </r>
    <r>
      <rPr>
        <b/>
        <sz val="9"/>
        <color theme="1"/>
        <rFont val="Arial"/>
        <family val="2"/>
      </rPr>
      <t>,</t>
    </r>
    <r>
      <rPr>
        <sz val="9"/>
        <color theme="1"/>
        <rFont val="Arial"/>
        <family val="2"/>
      </rPr>
      <t xml:space="preserve"> de la ferme de Loïc.  </t>
    </r>
  </si>
  <si>
    <t>Prix de la boîte de 6 œufs :</t>
  </si>
  <si>
    <t>Tél. portable 2 :</t>
  </si>
  <si>
    <t>version 10/03/2024</t>
  </si>
  <si>
    <t>(Association affiliée au réseau des Paniers Marseillais)</t>
  </si>
  <si>
    <t>Nom/Prénom de l'adhérent :(signature inutile)</t>
  </si>
  <si>
    <t>dernier panier hebdo :</t>
  </si>
  <si>
    <t>dernier panier quinzaine :</t>
  </si>
  <si>
    <t>Ce contrat contient des formules de calcul. il doit être complété à l'aide d'un tableur compatible avec Excel. 
A renvoyer par mail sous format Excel ou format d'un tableur compatible.(pas de Pdf)</t>
  </si>
  <si>
    <t>- Je m’engage à m'inscrire dans une équipe de distribution une fois tous les 2 mois et à être sur place de 18h50 à 20h 20 pour participer à la distribution.</t>
  </si>
  <si>
    <r>
      <rPr>
        <b/>
        <u/>
        <sz val="11"/>
        <color theme="1"/>
        <rFont val="Arial"/>
        <family val="2"/>
      </rPr>
      <t xml:space="preserve">Règlement </t>
    </r>
    <r>
      <rPr>
        <b/>
        <u/>
        <sz val="10"/>
        <color theme="1"/>
        <rFont val="Arial"/>
        <family val="2"/>
      </rPr>
      <t>cotisation annuelle  :</t>
    </r>
    <r>
      <rPr>
        <b/>
        <sz val="10"/>
        <color theme="1"/>
        <rFont val="Arial"/>
        <family val="2"/>
      </rPr>
      <t xml:space="preserve">  
</t>
    </r>
  </si>
  <si>
    <t>date modifiable par menu déroulant
(en cliquant sur la cellule verte)</t>
  </si>
  <si>
    <t>Je souhaite prendre :</t>
  </si>
  <si>
    <t>ou  :</t>
  </si>
  <si>
    <t>ou :</t>
  </si>
  <si>
    <t>Le prix du panier est fixé à</t>
  </si>
  <si>
    <t>Montant total pour l'année</t>
  </si>
  <si>
    <t>en seul chèque de</t>
  </si>
  <si>
    <t xml:space="preserve">Nombre de chèques </t>
  </si>
  <si>
    <t>Fin de contrat</t>
  </si>
  <si>
    <t>Une adhésion annuelle</t>
  </si>
  <si>
    <t>Les chèques sont à libeller à l’ordre de "Loïc Péré" et seront encaissés après le 10 du mois.
La trésorière prévient le mois précédant un encaissement, sauf pour les chèques mensuel.</t>
  </si>
  <si>
    <t>date non modifiable</t>
  </si>
  <si>
    <r>
      <t xml:space="preserve">Je choisis mon contrat :
</t>
    </r>
    <r>
      <rPr>
        <sz val="8"/>
        <color theme="1"/>
        <rFont val="Arial"/>
        <family val="2"/>
      </rPr>
      <t>(menu déroulant)</t>
    </r>
  </si>
  <si>
    <t>cotisation (non fractionnable) pour tout contrat annuel signé entre le 27/03/2024 et le 02/04/2025. Cotisation non due pour un essai d'1 mois.</t>
  </si>
  <si>
    <r>
      <t>Contrat de partenariat solidaire jusqu'au 02/04/2025 inclus   (dit "C</t>
    </r>
    <r>
      <rPr>
        <b/>
        <i/>
        <sz val="15"/>
        <color theme="1"/>
        <rFont val="Arial"/>
        <family val="2"/>
      </rPr>
      <t>ontrat Annuel"</t>
    </r>
    <r>
      <rPr>
        <b/>
        <sz val="15"/>
        <color theme="1"/>
        <rFont val="Arial"/>
        <family val="2"/>
      </rPr>
      <t>)
(pour les curieux : choix possible d'un essai d'1 mois, "</t>
    </r>
    <r>
      <rPr>
        <b/>
        <i/>
        <sz val="15"/>
        <color theme="1"/>
        <rFont val="Arial"/>
        <family val="2"/>
      </rPr>
      <t>pour voir</t>
    </r>
    <r>
      <rPr>
        <b/>
        <sz val="15"/>
        <color theme="1"/>
        <rFont val="Arial"/>
        <family val="2"/>
      </rPr>
      <t>")</t>
    </r>
  </si>
  <si>
    <t xml:space="preserve"> 1/ "Adhésion annuelle" (Contrat pour la saison en cours)
 2/ "Essai d'1 mois" (non renouvelable). 
        (choix par menu déroulant en cliquant sur la cellule)</t>
  </si>
  <si>
    <r>
      <t xml:space="preserve">Je règle en :
</t>
    </r>
    <r>
      <rPr>
        <b/>
        <sz val="7"/>
        <color theme="1"/>
        <rFont val="Arial"/>
        <family val="2"/>
      </rPr>
      <t>(choix par menu déroulant)</t>
    </r>
  </si>
  <si>
    <t>chèque(s) de :</t>
  </si>
  <si>
    <t>Un essai d'1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</si>
</sst>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0\ &quot;€&quot;;[Red]\-#,##0\ &quot;€&quot;"/>
    <numFmt numFmtId="44" formatCode="_-* #,##0.00\ &quot;€&quot;_-;\-* #,##0.00\ &quot;€&quot;_-;_-* &quot;-&quot;??\ &quot;€&quot;_-;_-@_-"/>
    <numFmt numFmtId="43" formatCode="_-* #,##0.00_-;\-* #,##0.00_-;_-* &quot;-&quot;??_-;_-@_-"/>
    <numFmt numFmtId="164" formatCode="#,##0.00\ &quot;€&quot;;[Red]#,##0.00\ &quot;€&quot;"/>
    <numFmt numFmtId="165" formatCode="_-* #,##0.00\ [$€-40C]_-;\-* #,##0.00\ [$€-40C]_-;_-* &quot;-&quot;??\ [$€-40C]_-;_-@_-"/>
    <numFmt numFmtId="166" formatCode="#,##0\ &quot;€&quot;;[Red]#,##0\ &quot;€&quot;"/>
    <numFmt numFmtId="167" formatCode="#,##0.000\ &quot;€&quot;;[Red]#,##0.000\ &quot;€&quot;"/>
    <numFmt numFmtId="168" formatCode="_-* #,##0_-;\-* #,##0_-;_-* &quot;-&quot;??_-;_-@_-"/>
    <numFmt numFmtId="169" formatCode="_-* #,##0\ [$€-40C]_-;\-* #,##0\ [$€-40C]_-;_-* &quot;-&quot;??\ [$€-40C]_-;_-@_-"/>
  </numFmts>
  <fonts count="43">
    <font>
      <sz val="12"/>
      <color theme="1"/>
      <name val="Calibri"/>
      <family val="2"/>
      <scheme val="minor"/>
    </font>
    <font>
      <sz val="12"/>
      <color theme="1"/>
      <name val="Calibri"/>
      <family val="2"/>
      <scheme val="minor"/>
    </font>
    <font>
      <sz val="12"/>
      <color theme="1"/>
      <name val="Arial"/>
      <family val="2"/>
    </font>
    <font>
      <b/>
      <sz val="11"/>
      <color theme="1"/>
      <name val="Arial"/>
      <family val="2"/>
    </font>
    <font>
      <b/>
      <sz val="9"/>
      <color theme="1"/>
      <name val="Arial"/>
      <family val="2"/>
    </font>
    <font>
      <sz val="9"/>
      <color theme="1"/>
      <name val="Arial"/>
      <family val="2"/>
    </font>
    <font>
      <sz val="7"/>
      <color theme="1"/>
      <name val="Arial"/>
      <family val="2"/>
    </font>
    <font>
      <sz val="11"/>
      <color theme="1"/>
      <name val="Arial"/>
      <family val="2"/>
    </font>
    <font>
      <i/>
      <sz val="9"/>
      <color theme="1"/>
      <name val="Arial"/>
      <family val="2"/>
    </font>
    <font>
      <b/>
      <u/>
      <sz val="9"/>
      <color theme="1"/>
      <name val="Arial"/>
      <family val="2"/>
    </font>
    <font>
      <b/>
      <sz val="10"/>
      <color theme="1"/>
      <name val="Arial"/>
      <family val="2"/>
    </font>
    <font>
      <sz val="8"/>
      <color theme="1"/>
      <name val="Calibri"/>
      <family val="2"/>
      <scheme val="minor"/>
    </font>
    <font>
      <sz val="9"/>
      <color theme="1"/>
      <name val="Calibri"/>
      <family val="2"/>
      <scheme val="minor"/>
    </font>
    <font>
      <sz val="9"/>
      <color theme="1"/>
      <name val="Calibri"/>
      <family val="2"/>
    </font>
    <font>
      <u/>
      <sz val="12"/>
      <color theme="10"/>
      <name val="Calibri"/>
      <family val="2"/>
      <scheme val="minor"/>
    </font>
    <font>
      <sz val="8"/>
      <color theme="1"/>
      <name val="Arial"/>
      <family val="2"/>
    </font>
    <font>
      <sz val="10"/>
      <color theme="1"/>
      <name val="Arial"/>
      <family val="2"/>
    </font>
    <font>
      <b/>
      <u/>
      <sz val="10.5"/>
      <color theme="1"/>
      <name val="Arial"/>
      <family val="2"/>
    </font>
    <font>
      <i/>
      <sz val="8"/>
      <color theme="1"/>
      <name val="Arial"/>
      <family val="2"/>
    </font>
    <font>
      <b/>
      <sz val="12"/>
      <color theme="1"/>
      <name val="Arial"/>
      <family val="2"/>
    </font>
    <font>
      <u/>
      <sz val="9"/>
      <color theme="1"/>
      <name val="Arial"/>
      <family val="2"/>
    </font>
    <font>
      <b/>
      <sz val="12"/>
      <color theme="1"/>
      <name val="Calibri"/>
      <family val="2"/>
      <scheme val="minor"/>
    </font>
    <font>
      <sz val="22"/>
      <color theme="1" tint="0.34998626667073579"/>
      <name val="Arial"/>
      <family val="2"/>
    </font>
    <font>
      <sz val="8"/>
      <color theme="0" tint="-0.499984740745262"/>
      <name val="Calibri"/>
      <family val="2"/>
      <scheme val="minor"/>
    </font>
    <font>
      <b/>
      <sz val="9"/>
      <color theme="0"/>
      <name val="Arial"/>
      <family val="2"/>
    </font>
    <font>
      <sz val="12"/>
      <name val="Calibri"/>
      <family val="2"/>
      <scheme val="minor"/>
    </font>
    <font>
      <sz val="12"/>
      <name val="Arial"/>
      <family val="2"/>
    </font>
    <font>
      <sz val="9"/>
      <name val="Arial"/>
      <family val="2"/>
    </font>
    <font>
      <sz val="10"/>
      <name val="Arial Unicode MS"/>
      <family val="2"/>
    </font>
    <font>
      <b/>
      <sz val="9"/>
      <name val="Arial"/>
      <family val="2"/>
    </font>
    <font>
      <sz val="9"/>
      <name val="Calibri"/>
      <family val="2"/>
      <scheme val="minor"/>
    </font>
    <font>
      <u/>
      <sz val="12"/>
      <name val="Arial"/>
      <family val="2"/>
    </font>
    <font>
      <sz val="8"/>
      <name val="Arial"/>
      <family val="2"/>
    </font>
    <font>
      <b/>
      <sz val="14"/>
      <color theme="1"/>
      <name val="Arial"/>
      <family val="2"/>
    </font>
    <font>
      <u/>
      <sz val="10"/>
      <color theme="10"/>
      <name val="Calibri"/>
      <family val="2"/>
      <scheme val="minor"/>
    </font>
    <font>
      <b/>
      <u/>
      <sz val="11"/>
      <color theme="1"/>
      <name val="Arial"/>
      <family val="2"/>
    </font>
    <font>
      <b/>
      <u/>
      <sz val="10"/>
      <color theme="1"/>
      <name val="Arial"/>
      <family val="2"/>
    </font>
    <font>
      <b/>
      <sz val="15"/>
      <color theme="1"/>
      <name val="Arial"/>
      <family val="2"/>
    </font>
    <font>
      <b/>
      <i/>
      <sz val="15"/>
      <color theme="1"/>
      <name val="Arial"/>
      <family val="2"/>
    </font>
    <font>
      <sz val="10"/>
      <color theme="1"/>
      <name val="Calibri"/>
      <family val="2"/>
      <scheme val="minor"/>
    </font>
    <font>
      <b/>
      <sz val="9"/>
      <color theme="0" tint="-0.249977111117893"/>
      <name val="Calibri"/>
      <family val="2"/>
      <scheme val="minor"/>
    </font>
    <font>
      <b/>
      <sz val="7"/>
      <color theme="1"/>
      <name val="Arial"/>
      <family val="2"/>
    </font>
    <font>
      <b/>
      <sz val="12"/>
      <color rgb="FF000000"/>
      <name val="Arial"/>
      <family val="2"/>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43" fontId="1" fillId="0" borderId="0" applyFont="0" applyFill="0" applyBorder="0" applyAlignment="0" applyProtection="0"/>
  </cellStyleXfs>
  <cellXfs count="168">
    <xf numFmtId="0" fontId="0" fillId="0" borderId="0" xfId="0"/>
    <xf numFmtId="43" fontId="0" fillId="0" borderId="0" xfId="3" applyFont="1"/>
    <xf numFmtId="0" fontId="0" fillId="0" borderId="0" xfId="0" applyAlignment="1">
      <alignment horizontal="center" vertical="center"/>
    </xf>
    <xf numFmtId="168" fontId="0" fillId="0" borderId="0" xfId="3" applyNumberFormat="1" applyFont="1"/>
    <xf numFmtId="14" fontId="0" fillId="0" borderId="0" xfId="0" applyNumberFormat="1"/>
    <xf numFmtId="0" fontId="2" fillId="0" borderId="0" xfId="0" applyFont="1"/>
    <xf numFmtId="0" fontId="22" fillId="0" borderId="0" xfId="0" applyFont="1" applyAlignment="1">
      <alignment horizontal="center" vertical="center"/>
    </xf>
    <xf numFmtId="0" fontId="19" fillId="0" borderId="0" xfId="0" applyFont="1" applyAlignment="1">
      <alignment horizontal="left" vertical="center"/>
    </xf>
    <xf numFmtId="0" fontId="33" fillId="0" borderId="0" xfId="0" applyFont="1" applyAlignment="1">
      <alignment horizontal="left" vertical="center"/>
    </xf>
    <xf numFmtId="0" fontId="10" fillId="0" borderId="0" xfId="0" applyFont="1" applyAlignment="1">
      <alignment horizontal="left" vertical="center"/>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9" xfId="0" applyFont="1" applyBorder="1" applyAlignment="1">
      <alignment horizontal="left" vertical="center" wrapText="1"/>
    </xf>
    <xf numFmtId="0" fontId="3" fillId="0" borderId="8" xfId="0" applyFont="1" applyBorder="1"/>
    <xf numFmtId="0" fontId="4" fillId="0" borderId="7" xfId="0" applyFont="1" applyBorder="1"/>
    <xf numFmtId="0" fontId="2" fillId="0" borderId="7" xfId="0" applyFont="1" applyBorder="1"/>
    <xf numFmtId="0" fontId="2" fillId="0" borderId="9" xfId="0" applyFont="1" applyBorder="1"/>
    <xf numFmtId="0" fontId="4" fillId="5" borderId="2" xfId="0" applyFont="1" applyFill="1" applyBorder="1" applyAlignment="1">
      <alignment horizontal="left" vertical="center"/>
    </xf>
    <xf numFmtId="166" fontId="7" fillId="3" borderId="1" xfId="0" applyNumberFormat="1" applyFont="1" applyFill="1" applyBorder="1" applyAlignment="1">
      <alignment horizontal="center" vertical="center"/>
    </xf>
    <xf numFmtId="0" fontId="0" fillId="0" borderId="11" xfId="0" applyBorder="1"/>
    <xf numFmtId="0" fontId="3" fillId="0" borderId="8" xfId="0" applyFont="1" applyBorder="1" applyAlignment="1">
      <alignment vertical="center"/>
    </xf>
    <xf numFmtId="0" fontId="2" fillId="0" borderId="5" xfId="0" applyFont="1" applyBorder="1"/>
    <xf numFmtId="0" fontId="2" fillId="0" borderId="6" xfId="0" applyFont="1" applyBorder="1"/>
    <xf numFmtId="0" fontId="5" fillId="0" borderId="5" xfId="0" applyFont="1" applyBorder="1"/>
    <xf numFmtId="0" fontId="5" fillId="0" borderId="5" xfId="0" applyFont="1" applyBorder="1" applyAlignment="1">
      <alignment horizontal="left"/>
    </xf>
    <xf numFmtId="0" fontId="5" fillId="0" borderId="0" xfId="0" applyFont="1"/>
    <xf numFmtId="0" fontId="0" fillId="0" borderId="6" xfId="0" applyBorder="1"/>
    <xf numFmtId="0" fontId="5" fillId="0" borderId="0" xfId="0" applyFont="1" applyAlignment="1">
      <alignment horizontal="right"/>
    </xf>
    <xf numFmtId="0" fontId="5" fillId="0" borderId="0" xfId="0" applyFont="1" applyAlignment="1">
      <alignment horizontal="left" wrapText="1"/>
    </xf>
    <xf numFmtId="0" fontId="5" fillId="0" borderId="0" xfId="0" quotePrefix="1" applyFont="1" applyAlignment="1">
      <alignment horizontal="left" wrapText="1"/>
    </xf>
    <xf numFmtId="43" fontId="0" fillId="0" borderId="0" xfId="3" applyFont="1" applyProtection="1"/>
    <xf numFmtId="0" fontId="11" fillId="0" borderId="0" xfId="0" applyFont="1"/>
    <xf numFmtId="0" fontId="27" fillId="0" borderId="6" xfId="0" applyFont="1" applyBorder="1"/>
    <xf numFmtId="0" fontId="2" fillId="0" borderId="5" xfId="0" applyFont="1" applyBorder="1" applyAlignment="1">
      <alignment horizontal="center"/>
    </xf>
    <xf numFmtId="0" fontId="4" fillId="0" borderId="0" xfId="0" quotePrefix="1" applyFont="1" applyAlignment="1">
      <alignment horizontal="center" wrapText="1"/>
    </xf>
    <xf numFmtId="0" fontId="5" fillId="0" borderId="5" xfId="0" applyFont="1" applyBorder="1" applyAlignment="1">
      <alignment horizontal="right"/>
    </xf>
    <xf numFmtId="0" fontId="25" fillId="0" borderId="0" xfId="0" applyFont="1"/>
    <xf numFmtId="0" fontId="26" fillId="0" borderId="6" xfId="0" applyFont="1" applyBorder="1"/>
    <xf numFmtId="0" fontId="7" fillId="0" borderId="1" xfId="0" applyFont="1" applyBorder="1"/>
    <xf numFmtId="0" fontId="2" fillId="0" borderId="5" xfId="0" applyFont="1" applyBorder="1" applyAlignment="1">
      <alignment horizontal="right"/>
    </xf>
    <xf numFmtId="0" fontId="27" fillId="0" borderId="0" xfId="0" applyFont="1"/>
    <xf numFmtId="0" fontId="26" fillId="0" borderId="0" xfId="0" applyFont="1"/>
    <xf numFmtId="0" fontId="8" fillId="0" borderId="5" xfId="0" applyFont="1" applyBorder="1" applyAlignment="1">
      <alignment vertical="center"/>
    </xf>
    <xf numFmtId="164" fontId="0" fillId="0" borderId="0" xfId="0" applyNumberFormat="1"/>
    <xf numFmtId="0" fontId="0" fillId="0" borderId="5" xfId="0" applyBorder="1"/>
    <xf numFmtId="0" fontId="13" fillId="0" borderId="5" xfId="0" applyFont="1" applyBorder="1" applyAlignment="1">
      <alignment horizontal="right"/>
    </xf>
    <xf numFmtId="0" fontId="13" fillId="0" borderId="0" xfId="0" applyFont="1"/>
    <xf numFmtId="0" fontId="30" fillId="0" borderId="0" xfId="0" applyFont="1" applyAlignment="1">
      <alignment horizontal="right"/>
    </xf>
    <xf numFmtId="0" fontId="30" fillId="0" borderId="0" xfId="0" applyFont="1"/>
    <xf numFmtId="0" fontId="31" fillId="0" borderId="0" xfId="0" applyFont="1" applyAlignment="1">
      <alignment horizontal="center"/>
    </xf>
    <xf numFmtId="164" fontId="0" fillId="0" borderId="6" xfId="0" applyNumberFormat="1" applyBorder="1"/>
    <xf numFmtId="0" fontId="12" fillId="0" borderId="0" xfId="0" applyFont="1"/>
    <xf numFmtId="1" fontId="25" fillId="0" borderId="0" xfId="0" applyNumberFormat="1" applyFont="1"/>
    <xf numFmtId="0" fontId="25" fillId="0" borderId="6" xfId="0" applyFont="1" applyBorder="1"/>
    <xf numFmtId="0" fontId="7" fillId="0" borderId="0" xfId="0" applyFont="1"/>
    <xf numFmtId="164" fontId="7" fillId="0" borderId="0" xfId="1" applyNumberFormat="1" applyFont="1" applyFill="1" applyBorder="1" applyAlignment="1" applyProtection="1">
      <alignment horizontal="center"/>
    </xf>
    <xf numFmtId="44" fontId="7" fillId="0" borderId="0" xfId="1" applyFont="1" applyFill="1" applyBorder="1" applyAlignment="1" applyProtection="1">
      <alignment horizontal="center"/>
    </xf>
    <xf numFmtId="0" fontId="9" fillId="0" borderId="0" xfId="0" applyFont="1"/>
    <xf numFmtId="0" fontId="3" fillId="5" borderId="0" xfId="0" applyFont="1" applyFill="1"/>
    <xf numFmtId="0" fontId="0" fillId="5" borderId="0" xfId="0" applyFill="1"/>
    <xf numFmtId="0" fontId="21" fillId="5" borderId="0" xfId="0" applyFont="1" applyFill="1"/>
    <xf numFmtId="0" fontId="21" fillId="5" borderId="6" xfId="0" applyFont="1" applyFill="1" applyBorder="1"/>
    <xf numFmtId="165" fontId="0" fillId="0" borderId="0" xfId="0" applyNumberFormat="1"/>
    <xf numFmtId="0" fontId="0" fillId="0" borderId="0" xfId="0" applyAlignment="1">
      <alignment horizontal="left"/>
    </xf>
    <xf numFmtId="0" fontId="17" fillId="0" borderId="8" xfId="0" applyFont="1" applyBorder="1"/>
    <xf numFmtId="0" fontId="0" fillId="0" borderId="7" xfId="0" applyBorder="1"/>
    <xf numFmtId="0" fontId="3" fillId="0" borderId="7" xfId="0" applyFont="1" applyBorder="1" applyAlignment="1">
      <alignment horizontal="center"/>
    </xf>
    <xf numFmtId="0" fontId="10" fillId="0" borderId="7" xfId="0" applyFont="1" applyBorder="1"/>
    <xf numFmtId="167" fontId="3" fillId="0" borderId="9" xfId="0" applyNumberFormat="1" applyFont="1" applyBorder="1" applyAlignment="1">
      <alignment horizontal="left"/>
    </xf>
    <xf numFmtId="0" fontId="5" fillId="0" borderId="5" xfId="0" quotePrefix="1" applyFont="1" applyBorder="1"/>
    <xf numFmtId="0" fontId="5" fillId="0" borderId="0" xfId="0" applyFont="1" applyAlignment="1">
      <alignment horizontal="center"/>
    </xf>
    <xf numFmtId="166" fontId="5" fillId="0" borderId="6" xfId="0" applyNumberFormat="1" applyFont="1" applyBorder="1" applyAlignment="1">
      <alignment horizontal="left"/>
    </xf>
    <xf numFmtId="0" fontId="4" fillId="5" borderId="2" xfId="0" applyFont="1" applyFill="1" applyBorder="1" applyAlignment="1">
      <alignment horizontal="right" vertical="center"/>
    </xf>
    <xf numFmtId="0" fontId="3" fillId="5" borderId="0" xfId="0" applyFont="1" applyFill="1" applyAlignment="1">
      <alignment vertical="center"/>
    </xf>
    <xf numFmtId="0" fontId="16" fillId="5" borderId="5" xfId="0" applyFont="1" applyFill="1" applyBorder="1"/>
    <xf numFmtId="0" fontId="23" fillId="0" borderId="0" xfId="0" applyFont="1"/>
    <xf numFmtId="0" fontId="3" fillId="5" borderId="8" xfId="0" applyFont="1" applyFill="1" applyBorder="1"/>
    <xf numFmtId="0" fontId="3" fillId="5" borderId="7" xfId="0" applyFont="1" applyFill="1" applyBorder="1"/>
    <xf numFmtId="0" fontId="4" fillId="5" borderId="7" xfId="0" applyFont="1" applyFill="1" applyBorder="1"/>
    <xf numFmtId="164" fontId="3" fillId="5" borderId="7" xfId="1" applyNumberFormat="1" applyFont="1" applyFill="1" applyBorder="1" applyAlignment="1">
      <alignment horizontal="center"/>
    </xf>
    <xf numFmtId="44" fontId="3" fillId="5" borderId="7" xfId="1" applyFont="1" applyFill="1" applyBorder="1" applyAlignment="1">
      <alignment horizontal="center"/>
    </xf>
    <xf numFmtId="0" fontId="21" fillId="5" borderId="7" xfId="0" applyFont="1" applyFill="1" applyBorder="1"/>
    <xf numFmtId="0" fontId="9" fillId="5" borderId="7" xfId="0" applyFont="1" applyFill="1" applyBorder="1"/>
    <xf numFmtId="0" fontId="21" fillId="5" borderId="9" xfId="0" applyFont="1" applyFill="1" applyBorder="1"/>
    <xf numFmtId="0" fontId="10" fillId="5" borderId="5" xfId="0" applyFont="1" applyFill="1" applyBorder="1" applyAlignment="1">
      <alignment horizontal="right"/>
    </xf>
    <xf numFmtId="0" fontId="40" fillId="5" borderId="0" xfId="0" applyFont="1" applyFill="1" applyAlignment="1">
      <alignment vertical="center"/>
    </xf>
    <xf numFmtId="6" fontId="3" fillId="3" borderId="1" xfId="0" applyNumberFormat="1" applyFont="1" applyFill="1" applyBorder="1" applyAlignment="1">
      <alignment horizontal="center" vertical="center"/>
    </xf>
    <xf numFmtId="164" fontId="4" fillId="3" borderId="1" xfId="0" applyNumberFormat="1" applyFont="1" applyFill="1" applyBorder="1" applyAlignment="1">
      <alignment horizontal="center"/>
    </xf>
    <xf numFmtId="14" fontId="4" fillId="3" borderId="0" xfId="0" applyNumberFormat="1" applyFont="1" applyFill="1" applyAlignment="1">
      <alignment horizontal="left"/>
    </xf>
    <xf numFmtId="0" fontId="11" fillId="0" borderId="0" xfId="0" applyFont="1" applyAlignment="1">
      <alignment horizontal="right"/>
    </xf>
    <xf numFmtId="0" fontId="32" fillId="0" borderId="0" xfId="0" applyFont="1" applyAlignment="1">
      <alignment horizontal="right"/>
    </xf>
    <xf numFmtId="168" fontId="28" fillId="0" borderId="0" xfId="3" applyNumberFormat="1" applyFont="1" applyBorder="1" applyAlignment="1" applyProtection="1">
      <alignment vertical="center"/>
    </xf>
    <xf numFmtId="168" fontId="28" fillId="0" borderId="0" xfId="3" applyNumberFormat="1" applyFont="1" applyBorder="1" applyAlignment="1" applyProtection="1"/>
    <xf numFmtId="0" fontId="18" fillId="0" borderId="0" xfId="0" applyFont="1" applyAlignment="1">
      <alignment vertical="top" wrapText="1"/>
    </xf>
    <xf numFmtId="0" fontId="7" fillId="0" borderId="2" xfId="0" applyFont="1" applyBorder="1" applyAlignment="1">
      <alignment vertical="center" wrapText="1"/>
    </xf>
    <xf numFmtId="0" fontId="5" fillId="4" borderId="1" xfId="0" applyFont="1" applyFill="1" applyBorder="1" applyAlignment="1" applyProtection="1">
      <alignment horizontal="center"/>
      <protection locked="0"/>
    </xf>
    <xf numFmtId="0" fontId="10" fillId="6" borderId="1" xfId="0" applyFont="1" applyFill="1" applyBorder="1" applyAlignment="1">
      <alignment horizontal="center" wrapText="1"/>
    </xf>
    <xf numFmtId="0" fontId="10" fillId="3" borderId="1" xfId="0" applyFont="1" applyFill="1" applyBorder="1" applyAlignment="1">
      <alignment horizontal="center" vertical="center"/>
    </xf>
    <xf numFmtId="0" fontId="10" fillId="6" borderId="1" xfId="0" applyFont="1" applyFill="1" applyBorder="1" applyAlignment="1">
      <alignment horizontal="right" vertical="center"/>
    </xf>
    <xf numFmtId="0" fontId="42" fillId="4" borderId="1" xfId="0" applyFont="1" applyFill="1" applyBorder="1" applyAlignment="1" applyProtection="1">
      <alignment horizontal="right" vertical="center"/>
      <protection locked="0"/>
    </xf>
    <xf numFmtId="169" fontId="10" fillId="3" borderId="1" xfId="0" applyNumberFormat="1" applyFont="1" applyFill="1" applyBorder="1" applyAlignment="1">
      <alignment horizontal="center" vertical="center"/>
    </xf>
    <xf numFmtId="14" fontId="7" fillId="4" borderId="2" xfId="0" applyNumberFormat="1" applyFont="1" applyFill="1" applyBorder="1" applyAlignment="1" applyProtection="1">
      <alignment horizontal="left"/>
      <protection locked="0"/>
    </xf>
    <xf numFmtId="14" fontId="7" fillId="4" borderId="4" xfId="0" applyNumberFormat="1" applyFont="1" applyFill="1" applyBorder="1" applyAlignment="1" applyProtection="1">
      <alignment horizontal="left"/>
      <protection locked="0"/>
    </xf>
    <xf numFmtId="0" fontId="7" fillId="4" borderId="13" xfId="0" applyFont="1" applyFill="1" applyBorder="1" applyAlignment="1" applyProtection="1">
      <alignment horizontal="left" vertical="center"/>
      <protection locked="0"/>
    </xf>
    <xf numFmtId="0" fontId="7" fillId="4" borderId="14" xfId="0" applyFont="1" applyFill="1" applyBorder="1" applyAlignment="1" applyProtection="1">
      <alignment horizontal="left" vertical="center"/>
      <protection locked="0"/>
    </xf>
    <xf numFmtId="0" fontId="7" fillId="4" borderId="15" xfId="0" applyFont="1" applyFill="1" applyBorder="1" applyAlignment="1" applyProtection="1">
      <alignment horizontal="left" vertical="center"/>
      <protection locked="0"/>
    </xf>
    <xf numFmtId="0" fontId="5" fillId="0" borderId="5" xfId="0" quotePrefix="1"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4" fillId="2" borderId="10" xfId="0" quotePrefix="1" applyFont="1" applyFill="1" applyBorder="1" applyAlignment="1">
      <alignment horizontal="left" wrapText="1"/>
    </xf>
    <xf numFmtId="0" fontId="4" fillId="2" borderId="11" xfId="0" quotePrefix="1" applyFont="1" applyFill="1" applyBorder="1" applyAlignment="1">
      <alignment horizontal="left" wrapText="1"/>
    </xf>
    <xf numFmtId="0" fontId="4" fillId="2" borderId="12" xfId="0" quotePrefix="1" applyFont="1" applyFill="1" applyBorder="1" applyAlignment="1">
      <alignment horizontal="left" wrapText="1"/>
    </xf>
    <xf numFmtId="0" fontId="3" fillId="5" borderId="0" xfId="0" applyFont="1" applyFill="1" applyAlignment="1">
      <alignment horizontal="left" vertical="center" wrapText="1"/>
    </xf>
    <xf numFmtId="0" fontId="5" fillId="0" borderId="1" xfId="0" quotePrefix="1" applyFont="1" applyBorder="1" applyAlignment="1">
      <alignment horizontal="left" vertical="center" wrapText="1"/>
    </xf>
    <xf numFmtId="0" fontId="15" fillId="0" borderId="1" xfId="0" applyFont="1" applyBorder="1" applyAlignment="1">
      <alignment horizontal="left" vertical="center" wrapText="1"/>
    </xf>
    <xf numFmtId="0" fontId="3" fillId="0" borderId="8" xfId="0" quotePrefix="1" applyFont="1" applyBorder="1" applyAlignment="1">
      <alignment horizontal="right" wrapText="1"/>
    </xf>
    <xf numFmtId="0" fontId="3" fillId="0" borderId="7" xfId="0" quotePrefix="1" applyFont="1" applyBorder="1" applyAlignment="1">
      <alignment horizontal="right" wrapText="1"/>
    </xf>
    <xf numFmtId="0" fontId="5" fillId="0" borderId="7" xfId="0" applyFont="1" applyBorder="1" applyAlignment="1">
      <alignment horizontal="left" wrapText="1"/>
    </xf>
    <xf numFmtId="0" fontId="5" fillId="0" borderId="9" xfId="0" applyFont="1" applyBorder="1" applyAlignment="1">
      <alignment horizontal="left" wrapText="1"/>
    </xf>
    <xf numFmtId="0" fontId="5" fillId="0" borderId="10" xfId="0" quotePrefix="1" applyFont="1" applyBorder="1" applyAlignment="1">
      <alignment horizontal="left" wrapText="1"/>
    </xf>
    <xf numFmtId="0" fontId="5" fillId="0" borderId="11" xfId="0" quotePrefix="1" applyFont="1" applyBorder="1" applyAlignment="1">
      <alignment horizontal="left" wrapText="1"/>
    </xf>
    <xf numFmtId="0" fontId="5" fillId="0" borderId="12" xfId="0" quotePrefix="1" applyFont="1" applyBorder="1" applyAlignment="1">
      <alignment horizontal="left" wrapText="1"/>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0" fillId="5" borderId="1" xfId="0" applyFill="1" applyBorder="1" applyAlignment="1">
      <alignment horizontal="right"/>
    </xf>
    <xf numFmtId="0" fontId="18" fillId="0" borderId="0" xfId="0" applyFont="1" applyAlignment="1">
      <alignment horizontal="left" vertical="top" wrapText="1"/>
    </xf>
    <xf numFmtId="0" fontId="37" fillId="0" borderId="0" xfId="0" applyFont="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4" fillId="4" borderId="13" xfId="2" applyFill="1" applyBorder="1" applyAlignment="1" applyProtection="1">
      <alignment horizontal="left" vertical="center"/>
      <protection locked="0"/>
    </xf>
    <xf numFmtId="0" fontId="34" fillId="4" borderId="14" xfId="2" applyFont="1" applyFill="1" applyBorder="1" applyAlignment="1" applyProtection="1">
      <alignment horizontal="left" vertical="center"/>
      <protection locked="0"/>
    </xf>
    <xf numFmtId="0" fontId="34" fillId="4" borderId="16" xfId="2" applyFont="1" applyFill="1" applyBorder="1" applyAlignment="1" applyProtection="1">
      <alignment horizontal="left" vertical="center"/>
      <protection locked="0"/>
    </xf>
    <xf numFmtId="0" fontId="5" fillId="0" borderId="11" xfId="0" applyFont="1" applyBorder="1" applyAlignment="1">
      <alignment horizontal="left" wrapText="1"/>
    </xf>
    <xf numFmtId="0" fontId="5" fillId="0" borderId="12" xfId="0" applyFont="1" applyBorder="1" applyAlignment="1">
      <alignment horizontal="left" wrapText="1"/>
    </xf>
    <xf numFmtId="0" fontId="5" fillId="0" borderId="5" xfId="0" quotePrefix="1"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5" xfId="0" quotePrefix="1" applyFont="1" applyBorder="1" applyAlignment="1">
      <alignment horizontal="left" vertical="center"/>
    </xf>
    <xf numFmtId="0" fontId="5" fillId="0" borderId="0" xfId="0" applyFont="1" applyAlignment="1">
      <alignment horizontal="left" vertical="center"/>
    </xf>
    <xf numFmtId="0" fontId="5" fillId="0" borderId="6" xfId="0" applyFont="1" applyBorder="1" applyAlignment="1">
      <alignment horizontal="left" vertical="center"/>
    </xf>
    <xf numFmtId="0" fontId="7" fillId="4" borderId="13" xfId="0" applyFont="1" applyFill="1" applyBorder="1" applyAlignment="1" applyProtection="1">
      <alignment horizontal="left" vertical="center" wrapText="1"/>
      <protection locked="0"/>
    </xf>
    <xf numFmtId="0" fontId="7" fillId="4" borderId="14" xfId="0" applyFont="1" applyFill="1" applyBorder="1" applyAlignment="1" applyProtection="1">
      <alignment horizontal="left" vertical="center" wrapText="1"/>
      <protection locked="0"/>
    </xf>
    <xf numFmtId="0" fontId="7" fillId="4" borderId="15" xfId="0" applyFont="1" applyFill="1" applyBorder="1" applyAlignment="1" applyProtection="1">
      <alignment horizontal="left" vertical="center" wrapText="1"/>
      <protection locked="0"/>
    </xf>
    <xf numFmtId="0" fontId="10" fillId="5" borderId="0" xfId="0" applyFont="1" applyFill="1" applyAlignment="1">
      <alignment horizontal="center"/>
    </xf>
    <xf numFmtId="0" fontId="10" fillId="5" borderId="6" xfId="0" applyFont="1" applyFill="1" applyBorder="1" applyAlignment="1">
      <alignment horizontal="center"/>
    </xf>
    <xf numFmtId="0" fontId="10" fillId="5" borderId="5"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5" borderId="6"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6" fillId="4" borderId="13" xfId="0" applyFont="1" applyFill="1" applyBorder="1" applyAlignment="1" applyProtection="1">
      <alignment horizontal="left" vertical="center" wrapText="1"/>
      <protection locked="0"/>
    </xf>
    <xf numFmtId="0" fontId="16" fillId="4" borderId="14" xfId="0" applyFont="1" applyFill="1" applyBorder="1" applyAlignment="1" applyProtection="1">
      <alignment horizontal="left" vertical="center" wrapText="1"/>
      <protection locked="0"/>
    </xf>
    <xf numFmtId="0" fontId="16" fillId="4" borderId="15" xfId="0" applyFont="1" applyFill="1" applyBorder="1" applyAlignment="1" applyProtection="1">
      <alignment horizontal="left" vertical="center" wrapText="1"/>
      <protection locked="0"/>
    </xf>
    <xf numFmtId="0" fontId="14" fillId="4" borderId="13" xfId="2" applyFill="1" applyBorder="1" applyAlignment="1" applyProtection="1">
      <alignment horizontal="left"/>
      <protection locked="0"/>
    </xf>
    <xf numFmtId="0" fontId="39" fillId="4" borderId="14" xfId="0" applyFont="1" applyFill="1" applyBorder="1" applyAlignment="1" applyProtection="1">
      <alignment horizontal="left"/>
      <protection locked="0"/>
    </xf>
    <xf numFmtId="0" fontId="39" fillId="4" borderId="15" xfId="0" applyFont="1" applyFill="1" applyBorder="1" applyAlignment="1" applyProtection="1">
      <alignment horizontal="left"/>
      <protection locked="0"/>
    </xf>
    <xf numFmtId="0" fontId="8" fillId="0" borderId="10"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14" fontId="4" fillId="4" borderId="1" xfId="0" applyNumberFormat="1" applyFont="1" applyFill="1" applyBorder="1" applyAlignment="1" applyProtection="1">
      <alignment horizontal="center"/>
      <protection locked="0"/>
    </xf>
  </cellXfs>
  <cellStyles count="4">
    <cellStyle name="Lien hypertexte" xfId="2" builtinId="8"/>
    <cellStyle name="Milliers" xfId="3" builtinId="3"/>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cid:428075548057032531067019" TargetMode="External"/><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692467</xdr:colOff>
      <xdr:row>60</xdr:row>
      <xdr:rowOff>64136</xdr:rowOff>
    </xdr:from>
    <xdr:to>
      <xdr:col>4</xdr:col>
      <xdr:colOff>558354</xdr:colOff>
      <xdr:row>62</xdr:row>
      <xdr:rowOff>83820</xdr:rowOff>
    </xdr:to>
    <xdr:pic>
      <xdr:nvPicPr>
        <xdr:cNvPr id="4" name="Image 3">
          <a:extLst>
            <a:ext uri="{FF2B5EF4-FFF2-40B4-BE49-F238E27FC236}">
              <a16:creationId xmlns:a16="http://schemas.microsoft.com/office/drawing/2014/main" id="{98BA6542-8297-4F98-9BFF-692B2440F28F}"/>
            </a:ext>
          </a:extLst>
        </xdr:cNvPr>
        <xdr:cNvPicPr/>
      </xdr:nvPicPr>
      <xdr:blipFill rotWithShape="1">
        <a:blip xmlns:r="http://schemas.openxmlformats.org/officeDocument/2006/relationships" r:embed="rId1" r:link="rId3" cstate="print">
          <a:biLevel thresh="75000"/>
          <a:extLst>
            <a:ext uri="{BEBA8EAE-BF5A-486C-A8C5-ECC9F3942E4B}">
              <a14:imgProps xmlns:a14="http://schemas.microsoft.com/office/drawing/2010/main">
                <a14:imgLayer r:embed="rId2">
                  <a14:imgEffect>
                    <a14:brightnessContrast bright="40000" contrast="40000"/>
                  </a14:imgEffect>
                </a14:imgLayer>
              </a14:imgProps>
            </a:ext>
            <a:ext uri="{28A0092B-C50C-407E-A947-70E740481C1C}">
              <a14:useLocalDpi xmlns:a14="http://schemas.microsoft.com/office/drawing/2010/main" val="0"/>
            </a:ext>
          </a:extLst>
        </a:blip>
        <a:srcRect l="27646" t="36806" r="26058" b="34722"/>
        <a:stretch>
          <a:fillRect/>
        </a:stretch>
      </xdr:blipFill>
      <xdr:spPr bwMode="auto">
        <a:xfrm>
          <a:off x="4121467" y="12964796"/>
          <a:ext cx="747713" cy="560704"/>
        </a:xfrm>
        <a:prstGeom prst="rect">
          <a:avLst/>
        </a:prstGeom>
        <a:noFill/>
        <a:ln>
          <a:noFill/>
        </a:ln>
        <a:extLst>
          <a:ext uri="{53640926-AAD7-44D8-BBD7-CCE9431645EC}">
            <a14:shadowObscured xmlns:a14="http://schemas.microsoft.com/office/drawing/2010/main"/>
          </a:ext>
        </a:extLst>
      </xdr:spPr>
    </xdr:pic>
    <xdr:clientData/>
  </xdr:twoCellAnchor>
  <xdr:twoCellAnchor>
    <xdr:from>
      <xdr:col>8</xdr:col>
      <xdr:colOff>91441</xdr:colOff>
      <xdr:row>0</xdr:row>
      <xdr:rowOff>22860</xdr:rowOff>
    </xdr:from>
    <xdr:to>
      <xdr:col>9</xdr:col>
      <xdr:colOff>259081</xdr:colOff>
      <xdr:row>5</xdr:row>
      <xdr:rowOff>3444</xdr:rowOff>
    </xdr:to>
    <xdr:pic>
      <xdr:nvPicPr>
        <xdr:cNvPr id="3" name="Image 2" descr="AB">
          <a:extLst>
            <a:ext uri="{FF2B5EF4-FFF2-40B4-BE49-F238E27FC236}">
              <a16:creationId xmlns:a16="http://schemas.microsoft.com/office/drawing/2014/main" id="{49838905-AAD0-4C17-B874-3B4601DD82C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924801" y="22860"/>
          <a:ext cx="861060" cy="10245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MX64"/>
  <sheetViews>
    <sheetView showGridLines="0" tabSelected="1" showRuler="0" topLeftCell="A29" zoomScale="131" zoomScaleNormal="131" zoomScalePageLayoutView="118" workbookViewId="0">
      <selection activeCell="B32" sqref="B32"/>
    </sheetView>
  </sheetViews>
  <sheetFormatPr baseColWidth="10" defaultColWidth="11" defaultRowHeight="15.75"/>
  <cols>
    <col min="1" max="1" width="20.125" customWidth="1"/>
    <col min="2" max="2" width="9.875" customWidth="1"/>
    <col min="3" max="3" width="15.5" customWidth="1"/>
    <col min="4" max="4" width="11.5" customWidth="1"/>
    <col min="5" max="5" width="10.375" customWidth="1"/>
    <col min="6" max="6" width="12.625" customWidth="1"/>
    <col min="7" max="7" width="15.375" customWidth="1"/>
    <col min="8" max="8" width="11.625" customWidth="1"/>
    <col min="9" max="9" width="10.125" customWidth="1"/>
    <col min="10" max="10" width="4.625" customWidth="1"/>
    <col min="11" max="11" width="12.875" customWidth="1"/>
    <col min="15" max="15" width="0" hidden="1" customWidth="1"/>
  </cols>
  <sheetData>
    <row r="1" spans="1:11" ht="43.5" customHeight="1">
      <c r="A1" s="127" t="s">
        <v>71</v>
      </c>
      <c r="B1" s="127"/>
      <c r="C1" s="127"/>
      <c r="D1" s="127"/>
      <c r="E1" s="127"/>
      <c r="F1" s="127"/>
      <c r="G1" s="127"/>
      <c r="H1" s="127"/>
      <c r="I1" s="5"/>
      <c r="K1" s="6"/>
    </row>
    <row r="2" spans="1:11">
      <c r="A2" s="7" t="s">
        <v>23</v>
      </c>
      <c r="C2" s="5"/>
      <c r="D2" s="5"/>
      <c r="E2" s="5"/>
      <c r="F2" s="5"/>
      <c r="G2" s="5"/>
      <c r="H2" s="5"/>
      <c r="I2" s="5"/>
      <c r="J2" s="5"/>
      <c r="K2" s="5"/>
    </row>
    <row r="3" spans="1:11" ht="3.6" customHeight="1">
      <c r="A3" s="8"/>
      <c r="C3" s="5"/>
      <c r="D3" s="5"/>
      <c r="E3" s="5"/>
      <c r="F3" s="5"/>
      <c r="G3" s="5"/>
      <c r="H3" s="5"/>
      <c r="I3" s="5"/>
      <c r="J3" s="5"/>
      <c r="K3" s="5"/>
    </row>
    <row r="4" spans="1:11">
      <c r="A4" s="9" t="s">
        <v>50</v>
      </c>
      <c r="C4" s="5"/>
      <c r="D4" s="5"/>
      <c r="E4" s="5"/>
      <c r="F4" s="5"/>
      <c r="G4" s="5"/>
      <c r="H4" s="5"/>
      <c r="I4" s="5"/>
      <c r="J4" s="5"/>
      <c r="K4" s="5"/>
    </row>
    <row r="5" spans="1:11" ht="15" customHeight="1">
      <c r="A5" t="s">
        <v>11</v>
      </c>
      <c r="B5" s="5"/>
      <c r="C5" s="5"/>
      <c r="D5" s="5"/>
      <c r="E5" s="5"/>
      <c r="F5" s="5"/>
      <c r="G5" s="5"/>
      <c r="H5" s="5"/>
      <c r="I5" s="5"/>
      <c r="J5" s="5"/>
      <c r="K5" s="5"/>
    </row>
    <row r="6" spans="1:11" ht="39" customHeight="1">
      <c r="A6" s="131" t="s">
        <v>54</v>
      </c>
      <c r="B6" s="132"/>
      <c r="C6" s="132"/>
      <c r="D6" s="132"/>
      <c r="E6" s="132"/>
      <c r="F6" s="132"/>
      <c r="G6" s="132"/>
      <c r="H6" s="132"/>
      <c r="I6" s="132"/>
      <c r="J6" s="132"/>
      <c r="K6" s="133"/>
    </row>
    <row r="7" spans="1:11" ht="3.75" customHeight="1">
      <c r="A7" s="10"/>
      <c r="B7" s="11"/>
      <c r="C7" s="11"/>
      <c r="D7" s="11"/>
      <c r="E7" s="11"/>
      <c r="F7" s="11"/>
      <c r="G7" s="11"/>
      <c r="H7" s="11"/>
      <c r="I7" s="11"/>
      <c r="J7" s="11"/>
      <c r="K7" s="12"/>
    </row>
    <row r="8" spans="1:11" ht="23.25" customHeight="1">
      <c r="A8" s="13" t="s">
        <v>0</v>
      </c>
      <c r="B8" s="14"/>
      <c r="C8" s="14"/>
      <c r="D8" s="14"/>
      <c r="E8" s="14"/>
      <c r="F8" s="14"/>
      <c r="G8" s="14"/>
      <c r="H8" s="15"/>
      <c r="I8" s="15"/>
      <c r="J8" s="15"/>
      <c r="K8" s="16"/>
    </row>
    <row r="9" spans="1:11" ht="19.350000000000001" customHeight="1">
      <c r="A9" s="139" t="s">
        <v>18</v>
      </c>
      <c r="B9" s="140"/>
      <c r="C9" s="140"/>
      <c r="D9" s="140"/>
      <c r="E9" s="140"/>
      <c r="F9" s="140"/>
      <c r="G9" s="140"/>
      <c r="H9" s="140"/>
      <c r="I9" s="140"/>
      <c r="J9" s="140"/>
      <c r="K9" s="141"/>
    </row>
    <row r="10" spans="1:11">
      <c r="A10" s="142" t="s">
        <v>1</v>
      </c>
      <c r="B10" s="143"/>
      <c r="C10" s="143"/>
      <c r="D10" s="143"/>
      <c r="E10" s="143"/>
      <c r="F10" s="143"/>
      <c r="G10" s="143"/>
      <c r="H10" s="143"/>
      <c r="I10" s="143"/>
      <c r="J10" s="143"/>
      <c r="K10" s="144"/>
    </row>
    <row r="11" spans="1:11">
      <c r="A11" s="142" t="s">
        <v>31</v>
      </c>
      <c r="B11" s="143"/>
      <c r="C11" s="143"/>
      <c r="D11" s="143"/>
      <c r="E11" s="143"/>
      <c r="F11" s="143"/>
      <c r="G11" s="143"/>
      <c r="H11" s="143"/>
      <c r="I11" s="143"/>
      <c r="J11" s="143"/>
      <c r="K11" s="144"/>
    </row>
    <row r="12" spans="1:11" ht="45" customHeight="1">
      <c r="A12" s="17" t="s">
        <v>61</v>
      </c>
      <c r="B12" s="18">
        <v>20</v>
      </c>
      <c r="D12" s="94" t="s">
        <v>69</v>
      </c>
      <c r="E12" s="165" t="s">
        <v>66</v>
      </c>
      <c r="F12" s="166"/>
      <c r="G12" s="162" t="s">
        <v>72</v>
      </c>
      <c r="H12" s="163"/>
      <c r="I12" s="163"/>
      <c r="J12" s="163"/>
      <c r="K12" s="164"/>
    </row>
    <row r="13" spans="1:11" ht="6" customHeight="1" thickBot="1">
      <c r="A13" s="15"/>
      <c r="B13" s="15"/>
      <c r="C13" s="15"/>
      <c r="D13" s="15"/>
      <c r="E13" s="15"/>
      <c r="F13" s="15"/>
      <c r="G13" s="15"/>
      <c r="H13" s="15"/>
      <c r="I13" s="15"/>
      <c r="J13" s="15"/>
      <c r="K13" s="15"/>
    </row>
    <row r="14" spans="1:11" ht="28.5" customHeight="1" thickBot="1">
      <c r="A14" s="20" t="s">
        <v>2</v>
      </c>
      <c r="B14" s="145"/>
      <c r="C14" s="146"/>
      <c r="D14" s="146"/>
      <c r="E14" s="146"/>
      <c r="F14" s="146"/>
      <c r="G14" s="146"/>
      <c r="H14" s="146"/>
      <c r="I14" s="146"/>
      <c r="J14" s="146"/>
      <c r="K14" s="147"/>
    </row>
    <row r="15" spans="1:11" ht="5.0999999999999996" customHeight="1" thickBot="1">
      <c r="A15" s="21"/>
      <c r="B15" s="5"/>
      <c r="C15" s="5"/>
      <c r="D15" s="5"/>
      <c r="E15" s="5"/>
      <c r="F15" s="5"/>
      <c r="G15" s="5"/>
      <c r="H15" s="5"/>
      <c r="I15" s="5"/>
      <c r="J15" s="5"/>
      <c r="K15" s="22"/>
    </row>
    <row r="16" spans="1:11" ht="30" customHeight="1" thickBot="1">
      <c r="A16" s="23" t="s">
        <v>3</v>
      </c>
      <c r="B16" s="156"/>
      <c r="C16" s="157"/>
      <c r="D16" s="157"/>
      <c r="E16" s="157"/>
      <c r="F16" s="157"/>
      <c r="G16" s="157"/>
      <c r="H16" s="157"/>
      <c r="I16" s="157"/>
      <c r="J16" s="157"/>
      <c r="K16" s="158"/>
    </row>
    <row r="17" spans="1:12" ht="3.95" customHeight="1" thickBot="1">
      <c r="A17" s="21"/>
      <c r="B17" s="5"/>
      <c r="C17" s="5"/>
      <c r="D17" s="5"/>
      <c r="E17" s="5"/>
      <c r="F17" s="5"/>
      <c r="G17" s="5"/>
      <c r="H17" s="5"/>
      <c r="I17" s="5"/>
      <c r="J17" s="5"/>
      <c r="K17" s="22"/>
    </row>
    <row r="18" spans="1:12" ht="24.75" customHeight="1" thickBot="1">
      <c r="A18" s="24" t="s">
        <v>43</v>
      </c>
      <c r="B18" s="103"/>
      <c r="C18" s="104"/>
      <c r="D18" s="104"/>
      <c r="E18" s="105"/>
      <c r="F18" s="5"/>
      <c r="G18" s="5"/>
      <c r="H18" s="5"/>
      <c r="I18" s="5"/>
      <c r="J18" s="5"/>
      <c r="K18" s="22"/>
    </row>
    <row r="19" spans="1:12" ht="3.95" customHeight="1" thickBot="1">
      <c r="A19" s="21"/>
      <c r="B19" s="5"/>
      <c r="C19" s="5"/>
      <c r="D19" s="5"/>
      <c r="E19" s="5"/>
      <c r="F19" s="5"/>
      <c r="G19" s="5"/>
      <c r="H19" s="5"/>
      <c r="I19" s="5"/>
      <c r="J19" s="5"/>
      <c r="K19" s="22"/>
    </row>
    <row r="20" spans="1:12" ht="16.5" thickBot="1">
      <c r="A20" s="23" t="s">
        <v>40</v>
      </c>
      <c r="B20" s="103"/>
      <c r="C20" s="105"/>
      <c r="D20" s="25" t="s">
        <v>48</v>
      </c>
      <c r="E20" s="103"/>
      <c r="F20" s="104"/>
      <c r="G20" s="105"/>
      <c r="K20" s="26"/>
    </row>
    <row r="21" spans="1:12" ht="3.95" customHeight="1" thickBot="1">
      <c r="A21" s="21"/>
      <c r="B21" s="5"/>
      <c r="C21" s="5"/>
      <c r="D21" s="5"/>
      <c r="E21" s="5"/>
      <c r="F21" s="5"/>
      <c r="G21" s="5"/>
      <c r="H21" s="5"/>
      <c r="I21" s="5"/>
      <c r="J21" s="5"/>
      <c r="K21" s="22"/>
    </row>
    <row r="22" spans="1:12" ht="20.25" customHeight="1" thickBot="1">
      <c r="A22" s="24" t="s">
        <v>41</v>
      </c>
      <c r="B22" s="159"/>
      <c r="C22" s="160"/>
      <c r="D22" s="160"/>
      <c r="E22" s="160"/>
      <c r="F22" s="161"/>
      <c r="G22" s="27" t="s">
        <v>42</v>
      </c>
      <c r="H22" s="134"/>
      <c r="I22" s="135"/>
      <c r="J22" s="135"/>
      <c r="K22" s="136"/>
    </row>
    <row r="23" spans="1:12" ht="21.75" customHeight="1">
      <c r="A23" s="139" t="s">
        <v>29</v>
      </c>
      <c r="B23" s="140"/>
      <c r="C23" s="140"/>
      <c r="D23" s="140"/>
      <c r="E23" s="140"/>
      <c r="F23" s="140"/>
      <c r="G23" s="140"/>
      <c r="H23" s="140"/>
      <c r="I23" s="140"/>
      <c r="J23" s="140"/>
      <c r="K23" s="141"/>
    </row>
    <row r="24" spans="1:12" ht="28.5" customHeight="1">
      <c r="A24" s="106" t="s">
        <v>27</v>
      </c>
      <c r="B24" s="107"/>
      <c r="C24" s="107"/>
      <c r="D24" s="107"/>
      <c r="E24" s="107"/>
      <c r="F24" s="107"/>
      <c r="G24" s="107"/>
      <c r="H24" s="107"/>
      <c r="I24" s="107"/>
      <c r="J24" s="107"/>
      <c r="K24" s="108"/>
    </row>
    <row r="25" spans="1:12" ht="19.5" customHeight="1">
      <c r="A25" s="106" t="s">
        <v>17</v>
      </c>
      <c r="B25" s="107"/>
      <c r="C25" s="107"/>
      <c r="D25" s="107"/>
      <c r="E25" s="107"/>
      <c r="F25" s="107"/>
      <c r="G25" s="107"/>
      <c r="H25" s="107"/>
      <c r="I25" s="107"/>
      <c r="J25" s="107"/>
      <c r="K25" s="108"/>
    </row>
    <row r="26" spans="1:12" ht="14.25" customHeight="1">
      <c r="A26" s="106" t="s">
        <v>55</v>
      </c>
      <c r="B26" s="107"/>
      <c r="C26" s="107"/>
      <c r="D26" s="107"/>
      <c r="E26" s="107"/>
      <c r="F26" s="107"/>
      <c r="G26" s="107"/>
      <c r="H26" s="107"/>
      <c r="I26" s="107"/>
      <c r="J26" s="107"/>
      <c r="K26" s="108"/>
    </row>
    <row r="27" spans="1:12" ht="28.5" customHeight="1">
      <c r="A27" s="119" t="s">
        <v>30</v>
      </c>
      <c r="B27" s="120"/>
      <c r="C27" s="120"/>
      <c r="D27" s="120"/>
      <c r="E27" s="120"/>
      <c r="F27" s="120"/>
      <c r="G27" s="120"/>
      <c r="H27" s="120"/>
      <c r="I27" s="120"/>
      <c r="J27" s="120"/>
      <c r="K27" s="121"/>
    </row>
    <row r="28" spans="1:12" ht="3.75" customHeight="1">
      <c r="A28" s="29"/>
      <c r="B28" s="29"/>
      <c r="C28" s="29"/>
      <c r="D28" s="29"/>
      <c r="E28" s="29"/>
      <c r="F28" s="29"/>
      <c r="G28" s="29"/>
      <c r="H28" s="29"/>
      <c r="I28" s="29"/>
      <c r="J28" s="29"/>
      <c r="K28" s="29"/>
    </row>
    <row r="29" spans="1:12" ht="119.25" customHeight="1">
      <c r="A29" s="113" t="s">
        <v>28</v>
      </c>
      <c r="B29" s="114"/>
      <c r="C29" s="114"/>
      <c r="D29" s="114"/>
      <c r="E29" s="114"/>
      <c r="F29" s="114"/>
      <c r="G29" s="114"/>
      <c r="H29" s="114"/>
      <c r="I29" s="114"/>
      <c r="J29" s="114"/>
      <c r="K29" s="114"/>
    </row>
    <row r="30" spans="1:12" ht="5.25" customHeight="1">
      <c r="A30" s="29"/>
      <c r="B30" s="28"/>
      <c r="C30" s="28"/>
      <c r="D30" s="28"/>
      <c r="E30" s="28"/>
      <c r="F30" s="28"/>
      <c r="G30" s="28"/>
      <c r="H30" s="28"/>
      <c r="I30" s="28"/>
      <c r="J30" s="28"/>
      <c r="K30" s="28"/>
      <c r="L30" s="30"/>
    </row>
    <row r="31" spans="1:12" ht="14.25" customHeight="1">
      <c r="A31" s="115" t="s">
        <v>21</v>
      </c>
      <c r="B31" s="116"/>
      <c r="C31" s="116"/>
      <c r="D31" s="117" t="s">
        <v>19</v>
      </c>
      <c r="E31" s="117"/>
      <c r="F31" s="117"/>
      <c r="G31" s="117"/>
      <c r="H31" s="117"/>
      <c r="I31" s="117"/>
      <c r="J31" s="117"/>
      <c r="K31" s="118"/>
    </row>
    <row r="32" spans="1:12" ht="12" customHeight="1">
      <c r="A32" s="23" t="s">
        <v>4</v>
      </c>
      <c r="B32" s="167"/>
      <c r="C32" s="31"/>
      <c r="D32" s="31"/>
      <c r="E32" s="27" t="s">
        <v>16</v>
      </c>
      <c r="F32" s="88">
        <f>IF(E12=Feuil1!A14,Feuil1!B14,Feuil1!B13)</f>
        <v>45749</v>
      </c>
      <c r="G32" s="89" t="s">
        <v>52</v>
      </c>
      <c r="H32" s="88">
        <f>$F$32</f>
        <v>45749</v>
      </c>
      <c r="I32" s="90" t="s">
        <v>5</v>
      </c>
      <c r="J32" s="91" t="str">
        <f>IF($B$32=0," ",1+DATEDIF($B$32,H32,"D")/7)</f>
        <v xml:space="preserve"> </v>
      </c>
      <c r="K32" s="32" t="s">
        <v>25</v>
      </c>
    </row>
    <row r="33" spans="1:13" ht="23.1" customHeight="1">
      <c r="A33" s="33"/>
      <c r="B33" s="126" t="s">
        <v>57</v>
      </c>
      <c r="C33" s="126"/>
      <c r="D33" s="93"/>
      <c r="E33" s="126" t="s">
        <v>68</v>
      </c>
      <c r="F33" s="126"/>
      <c r="G33" s="89" t="s">
        <v>53</v>
      </c>
      <c r="H33" s="88">
        <f>IF(ISEVEN(WEEKNUM(B32)),F32,H32-7)</f>
        <v>45749</v>
      </c>
      <c r="I33" s="90" t="s">
        <v>7</v>
      </c>
      <c r="J33" s="92" t="str">
        <f>IF($B$32=0," ",1+DATEDIF($B$32,H33,"D")/7/2)</f>
        <v xml:space="preserve"> </v>
      </c>
      <c r="K33" s="32" t="s">
        <v>26</v>
      </c>
    </row>
    <row r="34" spans="1:13" ht="39.75" customHeight="1">
      <c r="A34" s="109" t="s">
        <v>32</v>
      </c>
      <c r="B34" s="110"/>
      <c r="C34" s="110"/>
      <c r="D34" s="110"/>
      <c r="E34" s="110"/>
      <c r="F34" s="110"/>
      <c r="G34" s="110"/>
      <c r="H34" s="110"/>
      <c r="I34" s="110"/>
      <c r="J34" s="110"/>
      <c r="K34" s="111"/>
    </row>
    <row r="35" spans="1:13" ht="5.25" customHeight="1">
      <c r="A35" s="34"/>
      <c r="B35" s="34"/>
      <c r="C35" s="34"/>
      <c r="D35" s="34"/>
      <c r="E35" s="34"/>
      <c r="F35" s="34"/>
      <c r="G35" s="34"/>
      <c r="H35" s="34"/>
      <c r="I35" s="34"/>
      <c r="J35" s="34"/>
      <c r="K35" s="34"/>
    </row>
    <row r="36" spans="1:13">
      <c r="A36" s="128" t="s">
        <v>13</v>
      </c>
      <c r="B36" s="129"/>
      <c r="C36" s="129"/>
      <c r="D36" s="129"/>
      <c r="E36" s="129"/>
      <c r="F36" s="129"/>
      <c r="G36" s="129"/>
      <c r="H36" s="129"/>
      <c r="I36" s="129"/>
      <c r="J36" s="129"/>
      <c r="K36" s="130"/>
    </row>
    <row r="37" spans="1:13" ht="3" customHeight="1">
      <c r="A37" s="21"/>
      <c r="B37" s="5"/>
      <c r="C37" s="5"/>
      <c r="D37" s="5"/>
      <c r="E37" s="5"/>
      <c r="F37" s="5"/>
      <c r="G37" s="5"/>
      <c r="H37" s="5"/>
      <c r="I37" s="5"/>
      <c r="J37" s="5"/>
      <c r="K37" s="22"/>
    </row>
    <row r="38" spans="1:13" ht="11.25" customHeight="1">
      <c r="A38" s="35" t="s">
        <v>58</v>
      </c>
      <c r="B38" s="95"/>
      <c r="C38" s="25" t="s">
        <v>8</v>
      </c>
      <c r="F38" s="36"/>
      <c r="G38" s="36"/>
      <c r="H38" s="36"/>
      <c r="I38" s="36"/>
      <c r="J38" s="36"/>
      <c r="K38" s="37"/>
    </row>
    <row r="39" spans="1:13" ht="3" customHeight="1">
      <c r="A39" s="35"/>
      <c r="B39" s="38"/>
      <c r="C39" s="25"/>
      <c r="F39" s="36"/>
      <c r="G39" s="36"/>
      <c r="H39" s="36"/>
      <c r="I39" s="36"/>
      <c r="J39" s="36"/>
      <c r="K39" s="37"/>
    </row>
    <row r="40" spans="1:13" ht="12" customHeight="1">
      <c r="A40" s="39" t="s">
        <v>59</v>
      </c>
      <c r="B40" s="95"/>
      <c r="C40" s="25" t="s">
        <v>15</v>
      </c>
      <c r="D40" s="5"/>
      <c r="F40" s="40"/>
      <c r="G40" s="41"/>
      <c r="H40" s="36"/>
      <c r="I40" s="36"/>
      <c r="J40" s="36"/>
      <c r="K40" s="37"/>
    </row>
    <row r="41" spans="1:13">
      <c r="A41" s="42" t="s">
        <v>20</v>
      </c>
      <c r="C41" s="5"/>
      <c r="D41" s="5"/>
      <c r="E41" s="5"/>
      <c r="F41" s="41"/>
      <c r="G41" s="41"/>
      <c r="H41" s="36"/>
      <c r="I41" s="36"/>
      <c r="J41" s="36"/>
      <c r="K41" s="37"/>
    </row>
    <row r="42" spans="1:13" ht="3" customHeight="1">
      <c r="A42" s="21"/>
      <c r="B42" s="5"/>
      <c r="C42" s="5"/>
      <c r="D42" s="5"/>
      <c r="E42" s="5"/>
      <c r="F42" s="5"/>
      <c r="G42" s="5"/>
      <c r="H42" s="5"/>
      <c r="I42" s="5"/>
      <c r="J42" s="5"/>
      <c r="K42" s="22"/>
      <c r="M42" s="43"/>
    </row>
    <row r="43" spans="1:13">
      <c r="A43" s="23" t="s">
        <v>46</v>
      </c>
      <c r="C43" s="125" t="s">
        <v>47</v>
      </c>
      <c r="D43" s="125"/>
      <c r="E43" s="87">
        <v>3.2</v>
      </c>
      <c r="K43" s="26"/>
    </row>
    <row r="44" spans="1:13" ht="6" customHeight="1">
      <c r="A44" s="44"/>
      <c r="K44" s="26"/>
    </row>
    <row r="45" spans="1:13" ht="12.75" customHeight="1">
      <c r="A45" s="45" t="s">
        <v>58</v>
      </c>
      <c r="B45" s="95"/>
      <c r="C45" s="46" t="s">
        <v>9</v>
      </c>
      <c r="D45" s="47"/>
      <c r="E45" s="36"/>
      <c r="F45" s="48"/>
      <c r="G45" s="49"/>
      <c r="I45" s="25"/>
      <c r="K45" s="50"/>
    </row>
    <row r="46" spans="1:13" ht="2.25" customHeight="1">
      <c r="A46" s="44"/>
      <c r="D46" s="36"/>
      <c r="E46" s="36"/>
      <c r="F46" s="36"/>
      <c r="G46" s="36"/>
      <c r="K46" s="26"/>
    </row>
    <row r="47" spans="1:13" ht="13.5" customHeight="1">
      <c r="A47" s="39" t="s">
        <v>60</v>
      </c>
      <c r="B47" s="95"/>
      <c r="C47" s="51" t="s">
        <v>10</v>
      </c>
      <c r="D47" s="47"/>
      <c r="E47" s="52"/>
      <c r="F47" s="48"/>
      <c r="G47" s="36"/>
      <c r="H47" s="36"/>
      <c r="I47" s="36"/>
      <c r="J47" s="36"/>
      <c r="K47" s="53"/>
    </row>
    <row r="48" spans="1:13" ht="3.75" customHeight="1">
      <c r="A48" s="23"/>
      <c r="B48" s="54"/>
      <c r="C48" s="25"/>
      <c r="D48" s="55"/>
      <c r="E48" s="56"/>
      <c r="F48" s="25"/>
      <c r="H48" s="57"/>
      <c r="K48" s="26"/>
    </row>
    <row r="49" spans="1:362" ht="18" customHeight="1">
      <c r="A49" s="76" t="s">
        <v>22</v>
      </c>
      <c r="B49" s="77"/>
      <c r="C49" s="78"/>
      <c r="D49" s="79"/>
      <c r="E49" s="80"/>
      <c r="F49" s="78"/>
      <c r="G49" s="81"/>
      <c r="H49" s="82"/>
      <c r="I49" s="81"/>
      <c r="J49" s="81"/>
      <c r="K49" s="83"/>
    </row>
    <row r="50" spans="1:362" ht="33.75" customHeight="1">
      <c r="A50" s="84"/>
      <c r="B50" s="148" t="s">
        <v>62</v>
      </c>
      <c r="C50" s="149"/>
      <c r="D50" s="100" t="str">
        <f>IF(AND(B38=0,B40=0,B45=0,B47=0)," ",ROUNDUP((B12*(J32*B38+J33*B40)+E43*(J32*B45+J33*B47)),0))</f>
        <v xml:space="preserve"> </v>
      </c>
      <c r="E50" s="85"/>
      <c r="F50" s="96" t="s">
        <v>73</v>
      </c>
      <c r="G50" s="99"/>
      <c r="H50" s="98" t="s">
        <v>74</v>
      </c>
      <c r="I50" s="97" t="str">
        <f>IF((G50)=0," ",ROUNDUP(D50/G50,0))</f>
        <v xml:space="preserve"> </v>
      </c>
      <c r="J50" s="60"/>
      <c r="K50" s="61"/>
      <c r="L50" s="62"/>
    </row>
    <row r="51" spans="1:362">
      <c r="A51" s="150" t="s">
        <v>67</v>
      </c>
      <c r="B51" s="151"/>
      <c r="C51" s="151"/>
      <c r="D51" s="151"/>
      <c r="E51" s="151"/>
      <c r="F51" s="151"/>
      <c r="G51" s="151"/>
      <c r="H51" s="151"/>
      <c r="I51" s="151"/>
      <c r="J51" s="151"/>
      <c r="K51" s="152"/>
      <c r="L51" s="63"/>
    </row>
    <row r="52" spans="1:362">
      <c r="A52" s="153"/>
      <c r="B52" s="154"/>
      <c r="C52" s="154"/>
      <c r="D52" s="154"/>
      <c r="E52" s="154"/>
      <c r="F52" s="154"/>
      <c r="G52" s="154"/>
      <c r="H52" s="154"/>
      <c r="I52" s="154"/>
      <c r="J52" s="154"/>
      <c r="K52" s="155"/>
    </row>
    <row r="53" spans="1:362" ht="6" customHeight="1">
      <c r="A53" s="25"/>
      <c r="B53" s="54"/>
      <c r="C53" s="25"/>
      <c r="D53" s="55"/>
      <c r="E53" s="56"/>
      <c r="F53" s="25"/>
      <c r="H53" s="57"/>
    </row>
    <row r="54" spans="1:362">
      <c r="A54" s="64" t="s">
        <v>24</v>
      </c>
      <c r="B54" s="65"/>
      <c r="C54" s="65"/>
      <c r="D54" s="65"/>
      <c r="E54" s="65"/>
      <c r="F54" s="65"/>
      <c r="G54" s="65"/>
      <c r="H54" s="66"/>
      <c r="I54" s="67"/>
      <c r="J54" s="67"/>
      <c r="K54" s="68"/>
    </row>
    <row r="55" spans="1:362" ht="16.5" customHeight="1">
      <c r="A55" s="69" t="s">
        <v>14</v>
      </c>
      <c r="B55" s="51"/>
      <c r="C55" s="51"/>
      <c r="D55" s="51"/>
      <c r="E55" s="51"/>
      <c r="F55" s="51"/>
      <c r="G55" s="51"/>
      <c r="H55" s="70"/>
      <c r="I55" s="25"/>
      <c r="J55" s="25"/>
      <c r="K55" s="71"/>
    </row>
    <row r="56" spans="1:362" ht="24.75" customHeight="1">
      <c r="A56" s="112" t="s">
        <v>56</v>
      </c>
      <c r="B56" s="112"/>
      <c r="C56" s="72" t="s">
        <v>63</v>
      </c>
      <c r="D56" s="86">
        <v>25</v>
      </c>
      <c r="E56" s="73" t="s">
        <v>45</v>
      </c>
      <c r="F56" s="58"/>
      <c r="G56" s="58"/>
      <c r="H56" s="59"/>
      <c r="I56" s="58"/>
      <c r="J56" s="58"/>
      <c r="K56" s="58"/>
    </row>
    <row r="57" spans="1:362" ht="12.75" customHeight="1">
      <c r="A57" s="74" t="s">
        <v>70</v>
      </c>
      <c r="B57" s="58"/>
      <c r="C57" s="58"/>
      <c r="D57" s="58"/>
      <c r="E57" s="58"/>
      <c r="F57" s="58"/>
      <c r="G57" s="58"/>
      <c r="H57" s="58"/>
      <c r="I57" s="58"/>
      <c r="J57" s="58"/>
      <c r="K57" s="58"/>
    </row>
    <row r="58" spans="1:362" s="19" customFormat="1" ht="4.5" customHeight="1">
      <c r="A58" s="44"/>
      <c r="B58"/>
      <c r="C58"/>
      <c r="D58"/>
      <c r="E58"/>
      <c r="F58"/>
      <c r="G58"/>
      <c r="H58"/>
      <c r="I58"/>
      <c r="J58"/>
      <c r="K58" s="26"/>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c r="JE58"/>
      <c r="JF58"/>
      <c r="JG58"/>
      <c r="JH58"/>
      <c r="JI58"/>
      <c r="JJ58"/>
      <c r="JK58"/>
      <c r="JL58"/>
      <c r="JM58"/>
      <c r="JN58"/>
      <c r="JO58"/>
      <c r="JP58"/>
      <c r="JQ58"/>
      <c r="JR58"/>
      <c r="JS58"/>
      <c r="JT58"/>
      <c r="JU58"/>
      <c r="JV58"/>
      <c r="JW58"/>
      <c r="JX58"/>
      <c r="JY58"/>
      <c r="JZ58"/>
      <c r="KA58"/>
      <c r="KB58"/>
      <c r="KC58"/>
      <c r="KD58"/>
      <c r="KE58"/>
      <c r="KF58"/>
      <c r="KG58"/>
      <c r="KH58"/>
      <c r="KI58"/>
      <c r="KJ58"/>
      <c r="KK58"/>
      <c r="KL58"/>
      <c r="KM58"/>
      <c r="KN58"/>
      <c r="KO58"/>
      <c r="KP58"/>
      <c r="KQ58"/>
      <c r="KR58"/>
      <c r="KS58"/>
      <c r="KT58"/>
      <c r="KU58"/>
      <c r="KV58"/>
      <c r="KW58"/>
      <c r="KX58"/>
      <c r="KY58"/>
      <c r="KZ58"/>
      <c r="LA58"/>
      <c r="LB58"/>
      <c r="LC58"/>
      <c r="LD58"/>
      <c r="LE58"/>
      <c r="LF58"/>
      <c r="LG58"/>
      <c r="LH58"/>
      <c r="LI58"/>
      <c r="LJ58"/>
      <c r="LK58"/>
      <c r="LL58"/>
      <c r="LM58"/>
      <c r="LN58"/>
      <c r="LO58"/>
      <c r="LP58"/>
      <c r="LQ58"/>
      <c r="LR58"/>
      <c r="LS58"/>
      <c r="LT58"/>
      <c r="LU58"/>
      <c r="LV58"/>
      <c r="LW58"/>
      <c r="LX58"/>
      <c r="LY58"/>
      <c r="LZ58"/>
      <c r="MA58"/>
      <c r="MB58"/>
      <c r="MC58"/>
      <c r="MD58"/>
      <c r="ME58"/>
      <c r="MF58"/>
      <c r="MG58"/>
      <c r="MH58"/>
      <c r="MI58"/>
      <c r="MJ58"/>
      <c r="MK58"/>
      <c r="ML58"/>
      <c r="MM58"/>
      <c r="MN58"/>
      <c r="MO58"/>
      <c r="MP58"/>
      <c r="MQ58"/>
      <c r="MR58"/>
      <c r="MS58"/>
      <c r="MT58"/>
      <c r="MU58"/>
      <c r="MV58"/>
      <c r="MW58"/>
      <c r="MX58"/>
    </row>
    <row r="59" spans="1:362" ht="52.5" customHeight="1">
      <c r="A59" s="119" t="s">
        <v>44</v>
      </c>
      <c r="B59" s="137"/>
      <c r="C59" s="137"/>
      <c r="D59" s="137"/>
      <c r="E59" s="137"/>
      <c r="F59" s="137"/>
      <c r="G59" s="137"/>
      <c r="H59" s="137"/>
      <c r="I59" s="137"/>
      <c r="J59" s="137"/>
      <c r="K59" s="138"/>
    </row>
    <row r="60" spans="1:362" ht="10.5" customHeight="1">
      <c r="A60" s="29"/>
      <c r="B60" s="28"/>
      <c r="C60" s="28"/>
      <c r="D60" s="28"/>
      <c r="E60" s="28"/>
      <c r="F60" s="28"/>
      <c r="G60" s="28"/>
      <c r="H60" s="28"/>
      <c r="I60" s="28"/>
      <c r="J60" s="28"/>
      <c r="K60" s="28"/>
    </row>
    <row r="61" spans="1:362">
      <c r="A61" s="31"/>
      <c r="D61" t="s">
        <v>12</v>
      </c>
      <c r="F61" t="s">
        <v>51</v>
      </c>
    </row>
    <row r="62" spans="1:362" ht="27" customHeight="1">
      <c r="A62" s="25" t="s">
        <v>6</v>
      </c>
      <c r="B62" s="101"/>
      <c r="C62" s="102"/>
      <c r="F62" s="122"/>
      <c r="G62" s="123"/>
      <c r="H62" s="123"/>
      <c r="I62" s="123"/>
      <c r="J62" s="124"/>
      <c r="K62" s="75" t="s">
        <v>49</v>
      </c>
    </row>
    <row r="64" spans="1:362">
      <c r="K64" s="75"/>
    </row>
  </sheetData>
  <sheetProtection algorithmName="SHA-512" hashValue="SRow5PUeuYIC+qzbetqMi2WM9MuSKyGhWlYQ2DAnqC3Jsbi4yqEWE6XuI08q8CmGDlk/eqg+3K++BUcUqpIn2Q==" saltValue="i3wdRPIRSpiq47dchZW4Xg==" spinCount="100000" sheet="1" selectLockedCells="1"/>
  <mergeCells count="33">
    <mergeCell ref="A51:K52"/>
    <mergeCell ref="B16:K16"/>
    <mergeCell ref="B22:F22"/>
    <mergeCell ref="G12:K12"/>
    <mergeCell ref="E12:F12"/>
    <mergeCell ref="A1:H1"/>
    <mergeCell ref="A36:K36"/>
    <mergeCell ref="A6:K6"/>
    <mergeCell ref="H22:K22"/>
    <mergeCell ref="E33:F33"/>
    <mergeCell ref="A9:K9"/>
    <mergeCell ref="A10:K10"/>
    <mergeCell ref="A11:K11"/>
    <mergeCell ref="B14:K14"/>
    <mergeCell ref="A23:K23"/>
    <mergeCell ref="A24:K24"/>
    <mergeCell ref="A25:K25"/>
    <mergeCell ref="B62:C62"/>
    <mergeCell ref="B18:E18"/>
    <mergeCell ref="A26:K26"/>
    <mergeCell ref="A34:K34"/>
    <mergeCell ref="A56:B56"/>
    <mergeCell ref="A29:K29"/>
    <mergeCell ref="A31:C31"/>
    <mergeCell ref="D31:K31"/>
    <mergeCell ref="A27:K27"/>
    <mergeCell ref="B20:C20"/>
    <mergeCell ref="E20:G20"/>
    <mergeCell ref="F62:J62"/>
    <mergeCell ref="C43:D43"/>
    <mergeCell ref="B33:C33"/>
    <mergeCell ref="A59:K59"/>
    <mergeCell ref="B50:C50"/>
  </mergeCells>
  <printOptions horizontalCentered="1"/>
  <pageMargins left="7.874015748031496E-2" right="7.874015748031496E-2" top="7.874015748031496E-2" bottom="7.874015748031496E-2" header="0.31496062992125984" footer="7.874015748031496E-2"/>
  <pageSetup paperSize="9" scale="72" orientation="portrait" horizontalDpi="4294967292" verticalDpi="4294967292"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Veuillez sélectionner un mercredi dans le menu déroulant" prompt="Cliquer sur la flèche et Choisir dans la liste déroulante la date de votre 1er panier de la saison 2024/2025" xr:uid="{00000000-0002-0000-0000-000000000000}">
          <x14:formula1>
            <xm:f>Feuil1!$D$2:$D$55</xm:f>
          </x14:formula1>
          <xm:sqref>B32</xm:sqref>
        </x14:dataValidation>
        <x14:dataValidation type="list" allowBlank="1" showInputMessage="1" showErrorMessage="1" xr:uid="{81B1B17E-0B8F-A54F-86F9-355590BBBB6D}">
          <x14:formula1>
            <xm:f>Feuil1!$A$4:$A$7</xm:f>
          </x14:formula1>
          <xm:sqref>G50</xm:sqref>
        </x14:dataValidation>
        <x14:dataValidation type="list" allowBlank="1" showInputMessage="1" showErrorMessage="1" xr:uid="{4EAB74B1-AE26-994F-9CCA-04E00E0EB1FA}">
          <x14:formula1>
            <xm:f>Feuil1!$A$13:$A$14</xm:f>
          </x14:formula1>
          <xm:sqref>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K56"/>
  <sheetViews>
    <sheetView workbookViewId="0">
      <selection activeCell="B20" sqref="B20"/>
    </sheetView>
  </sheetViews>
  <sheetFormatPr baseColWidth="10" defaultRowHeight="15.75"/>
  <cols>
    <col min="1" max="1" width="20.625" bestFit="1" customWidth="1"/>
  </cols>
  <sheetData>
    <row r="1" spans="1:11">
      <c r="B1" t="s">
        <v>38</v>
      </c>
      <c r="C1" t="s">
        <v>33</v>
      </c>
      <c r="D1" s="2" t="s">
        <v>34</v>
      </c>
      <c r="E1" s="2" t="s">
        <v>35</v>
      </c>
      <c r="F1" s="2" t="s">
        <v>36</v>
      </c>
      <c r="G1" s="2"/>
      <c r="H1" s="2" t="s">
        <v>39</v>
      </c>
      <c r="I1" s="2" t="s">
        <v>34</v>
      </c>
      <c r="J1" t="s">
        <v>35</v>
      </c>
      <c r="K1" t="s">
        <v>36</v>
      </c>
    </row>
    <row r="2" spans="1:11">
      <c r="C2" s="3">
        <f>WEEKNUM(D2)</f>
        <v>13</v>
      </c>
      <c r="D2" s="4">
        <v>45378</v>
      </c>
      <c r="E2" s="4">
        <v>45378</v>
      </c>
      <c r="I2" s="4">
        <v>45756</v>
      </c>
      <c r="J2" s="4">
        <f>IF(ISEVEN(WEEKNUM(I2))," ",I2)</f>
        <v>45756</v>
      </c>
      <c r="K2" s="4" t="str">
        <f>IF(ISEVEN(WEEKNUM(I2)),I2," ")</f>
        <v xml:space="preserve"> </v>
      </c>
    </row>
    <row r="3" spans="1:11">
      <c r="A3" t="s">
        <v>64</v>
      </c>
      <c r="C3" s="3">
        <f t="shared" ref="C3:C55" si="0">WEEKNUM(D3)</f>
        <v>14</v>
      </c>
      <c r="D3" s="4">
        <f>D2+7</f>
        <v>45385</v>
      </c>
      <c r="F3" s="4">
        <v>45385</v>
      </c>
      <c r="I3" s="4">
        <f>IF(I2=" "," ",I2+7)</f>
        <v>45763</v>
      </c>
      <c r="J3" s="4" t="str">
        <f t="shared" ref="J3:J55" si="1">IF(ISEVEN(WEEKNUM(I3))," ",I3)</f>
        <v xml:space="preserve"> </v>
      </c>
      <c r="K3" s="4">
        <f t="shared" ref="K3:K55" si="2">IF(ISEVEN(WEEKNUM(I3)),I3," ")</f>
        <v>45763</v>
      </c>
    </row>
    <row r="4" spans="1:11">
      <c r="A4">
        <v>1</v>
      </c>
      <c r="C4" s="3">
        <f t="shared" si="0"/>
        <v>15</v>
      </c>
      <c r="D4" s="4">
        <f t="shared" ref="D4:D55" si="3">D3+7</f>
        <v>45392</v>
      </c>
      <c r="E4" s="4">
        <f>E2+14</f>
        <v>45392</v>
      </c>
      <c r="I4" s="4">
        <f t="shared" ref="I4:I55" si="4">IF(I3=" "," ",I3+7)</f>
        <v>45770</v>
      </c>
      <c r="J4" s="4">
        <f t="shared" si="1"/>
        <v>45770</v>
      </c>
      <c r="K4" s="4" t="str">
        <f t="shared" si="2"/>
        <v xml:space="preserve"> </v>
      </c>
    </row>
    <row r="5" spans="1:11">
      <c r="A5">
        <v>2</v>
      </c>
      <c r="C5" s="3">
        <f t="shared" si="0"/>
        <v>16</v>
      </c>
      <c r="D5" s="4">
        <f t="shared" si="3"/>
        <v>45399</v>
      </c>
      <c r="E5" s="4"/>
      <c r="F5" s="4">
        <f>F3+14</f>
        <v>45399</v>
      </c>
      <c r="I5" s="4">
        <f t="shared" si="4"/>
        <v>45777</v>
      </c>
      <c r="J5" s="4" t="str">
        <f t="shared" si="1"/>
        <v xml:space="preserve"> </v>
      </c>
      <c r="K5" s="4">
        <f t="shared" si="2"/>
        <v>45777</v>
      </c>
    </row>
    <row r="6" spans="1:11">
      <c r="A6">
        <v>4</v>
      </c>
      <c r="C6" s="3">
        <f t="shared" si="0"/>
        <v>17</v>
      </c>
      <c r="D6" s="4">
        <f t="shared" si="3"/>
        <v>45406</v>
      </c>
      <c r="E6" s="4">
        <f t="shared" ref="E6:E54" si="5">E4+14</f>
        <v>45406</v>
      </c>
      <c r="I6" s="4">
        <f t="shared" si="4"/>
        <v>45784</v>
      </c>
      <c r="J6" s="4">
        <f t="shared" si="1"/>
        <v>45784</v>
      </c>
      <c r="K6" s="4" t="str">
        <f t="shared" si="2"/>
        <v xml:space="preserve"> </v>
      </c>
    </row>
    <row r="7" spans="1:11">
      <c r="A7">
        <f>DATEDIF('Contrat annuel '!B32,'Contrat annuel '!F32,"M")</f>
        <v>1503</v>
      </c>
      <c r="C7" s="3">
        <f t="shared" si="0"/>
        <v>18</v>
      </c>
      <c r="D7" s="4">
        <f t="shared" si="3"/>
        <v>45413</v>
      </c>
      <c r="F7" s="4">
        <f t="shared" ref="F7" si="6">F5+14</f>
        <v>45413</v>
      </c>
      <c r="I7" s="4">
        <f t="shared" si="4"/>
        <v>45791</v>
      </c>
      <c r="J7" s="4" t="str">
        <f t="shared" si="1"/>
        <v xml:space="preserve"> </v>
      </c>
      <c r="K7" s="4">
        <f t="shared" si="2"/>
        <v>45791</v>
      </c>
    </row>
    <row r="8" spans="1:11">
      <c r="C8" s="3">
        <f t="shared" si="0"/>
        <v>19</v>
      </c>
      <c r="D8" s="4">
        <f t="shared" si="3"/>
        <v>45420</v>
      </c>
      <c r="E8" s="4">
        <f t="shared" si="5"/>
        <v>45420</v>
      </c>
      <c r="I8" s="4">
        <f t="shared" si="4"/>
        <v>45798</v>
      </c>
      <c r="J8" s="4">
        <f t="shared" si="1"/>
        <v>45798</v>
      </c>
      <c r="K8" s="4" t="str">
        <f t="shared" si="2"/>
        <v xml:space="preserve"> </v>
      </c>
    </row>
    <row r="9" spans="1:11">
      <c r="C9" s="3">
        <f t="shared" si="0"/>
        <v>20</v>
      </c>
      <c r="D9" s="4">
        <f t="shared" si="3"/>
        <v>45427</v>
      </c>
      <c r="E9" s="4"/>
      <c r="F9" s="4">
        <f t="shared" ref="F9" si="7">F7+14</f>
        <v>45427</v>
      </c>
      <c r="I9" s="4">
        <f t="shared" si="4"/>
        <v>45805</v>
      </c>
      <c r="J9" s="4" t="str">
        <f t="shared" si="1"/>
        <v xml:space="preserve"> </v>
      </c>
      <c r="K9" s="4">
        <f t="shared" si="2"/>
        <v>45805</v>
      </c>
    </row>
    <row r="10" spans="1:11">
      <c r="C10" s="3">
        <f t="shared" si="0"/>
        <v>21</v>
      </c>
      <c r="D10" s="4">
        <f t="shared" si="3"/>
        <v>45434</v>
      </c>
      <c r="E10" s="4">
        <f t="shared" si="5"/>
        <v>45434</v>
      </c>
      <c r="I10" s="4">
        <f t="shared" si="4"/>
        <v>45812</v>
      </c>
      <c r="J10" s="4">
        <f t="shared" si="1"/>
        <v>45812</v>
      </c>
      <c r="K10" s="4" t="str">
        <f t="shared" si="2"/>
        <v xml:space="preserve"> </v>
      </c>
    </row>
    <row r="11" spans="1:11">
      <c r="C11" s="3">
        <f t="shared" si="0"/>
        <v>22</v>
      </c>
      <c r="D11" s="4">
        <f t="shared" si="3"/>
        <v>45441</v>
      </c>
      <c r="E11" s="4"/>
      <c r="F11" s="4">
        <f t="shared" ref="F11" si="8">F9+14</f>
        <v>45441</v>
      </c>
      <c r="I11" s="4">
        <f t="shared" si="4"/>
        <v>45819</v>
      </c>
      <c r="J11" s="4" t="str">
        <f t="shared" si="1"/>
        <v xml:space="preserve"> </v>
      </c>
      <c r="K11" s="4">
        <f t="shared" si="2"/>
        <v>45819</v>
      </c>
    </row>
    <row r="12" spans="1:11">
      <c r="A12" t="s">
        <v>65</v>
      </c>
      <c r="C12" s="3">
        <f t="shared" si="0"/>
        <v>23</v>
      </c>
      <c r="D12" s="4">
        <f t="shared" si="3"/>
        <v>45448</v>
      </c>
      <c r="E12" s="4">
        <f t="shared" si="5"/>
        <v>45448</v>
      </c>
      <c r="I12" s="4">
        <f t="shared" si="4"/>
        <v>45826</v>
      </c>
      <c r="J12" s="4">
        <f t="shared" si="1"/>
        <v>45826</v>
      </c>
      <c r="K12" s="4" t="str">
        <f t="shared" si="2"/>
        <v xml:space="preserve"> </v>
      </c>
    </row>
    <row r="13" spans="1:11">
      <c r="A13" t="s">
        <v>66</v>
      </c>
      <c r="B13" s="4">
        <v>45749</v>
      </c>
      <c r="C13" s="3">
        <f t="shared" si="0"/>
        <v>24</v>
      </c>
      <c r="D13" s="4">
        <f t="shared" si="3"/>
        <v>45455</v>
      </c>
      <c r="E13" s="4"/>
      <c r="F13" s="4">
        <f t="shared" ref="F13" si="9">F11+14</f>
        <v>45455</v>
      </c>
      <c r="I13" s="4">
        <f t="shared" si="4"/>
        <v>45833</v>
      </c>
      <c r="J13" s="4" t="str">
        <f t="shared" si="1"/>
        <v xml:space="preserve"> </v>
      </c>
      <c r="K13" s="4">
        <f t="shared" si="2"/>
        <v>45833</v>
      </c>
    </row>
    <row r="14" spans="1:11">
      <c r="A14" t="s">
        <v>75</v>
      </c>
      <c r="B14" s="4">
        <f>'Contrat annuel '!B32+21</f>
        <v>21</v>
      </c>
      <c r="C14" s="3">
        <f t="shared" si="0"/>
        <v>25</v>
      </c>
      <c r="D14" s="4">
        <f t="shared" si="3"/>
        <v>45462</v>
      </c>
      <c r="E14" s="4">
        <f t="shared" si="5"/>
        <v>45462</v>
      </c>
      <c r="I14" s="4">
        <f t="shared" si="4"/>
        <v>45840</v>
      </c>
      <c r="J14" s="4">
        <f t="shared" si="1"/>
        <v>45840</v>
      </c>
      <c r="K14" s="4" t="str">
        <f t="shared" si="2"/>
        <v xml:space="preserve"> </v>
      </c>
    </row>
    <row r="15" spans="1:11">
      <c r="C15" s="3">
        <f t="shared" si="0"/>
        <v>26</v>
      </c>
      <c r="D15" s="4">
        <f t="shared" si="3"/>
        <v>45469</v>
      </c>
      <c r="E15" s="4"/>
      <c r="F15" s="4">
        <f t="shared" ref="F15" si="10">F13+14</f>
        <v>45469</v>
      </c>
      <c r="I15" s="4">
        <f t="shared" si="4"/>
        <v>45847</v>
      </c>
      <c r="J15" s="4" t="str">
        <f t="shared" si="1"/>
        <v xml:space="preserve"> </v>
      </c>
      <c r="K15" s="4">
        <f t="shared" si="2"/>
        <v>45847</v>
      </c>
    </row>
    <row r="16" spans="1:11">
      <c r="C16" s="3">
        <f t="shared" si="0"/>
        <v>27</v>
      </c>
      <c r="D16" s="4">
        <f t="shared" si="3"/>
        <v>45476</v>
      </c>
      <c r="E16" s="4">
        <f t="shared" si="5"/>
        <v>45476</v>
      </c>
      <c r="I16" s="4">
        <f t="shared" si="4"/>
        <v>45854</v>
      </c>
      <c r="J16" s="4">
        <f t="shared" si="1"/>
        <v>45854</v>
      </c>
      <c r="K16" s="4" t="str">
        <f t="shared" si="2"/>
        <v xml:space="preserve"> </v>
      </c>
    </row>
    <row r="17" spans="3:11">
      <c r="C17" s="3">
        <f t="shared" si="0"/>
        <v>28</v>
      </c>
      <c r="D17" s="4">
        <f t="shared" si="3"/>
        <v>45483</v>
      </c>
      <c r="E17" s="4"/>
      <c r="F17" s="4">
        <f t="shared" ref="F17" si="11">F15+14</f>
        <v>45483</v>
      </c>
      <c r="I17" s="4">
        <f t="shared" si="4"/>
        <v>45861</v>
      </c>
      <c r="J17" s="4" t="str">
        <f t="shared" si="1"/>
        <v xml:space="preserve"> </v>
      </c>
      <c r="K17" s="4">
        <f t="shared" si="2"/>
        <v>45861</v>
      </c>
    </row>
    <row r="18" spans="3:11">
      <c r="C18" s="3">
        <f t="shared" si="0"/>
        <v>29</v>
      </c>
      <c r="D18" s="4">
        <f t="shared" si="3"/>
        <v>45490</v>
      </c>
      <c r="E18" s="4">
        <f t="shared" si="5"/>
        <v>45490</v>
      </c>
      <c r="I18" s="4">
        <f t="shared" si="4"/>
        <v>45868</v>
      </c>
      <c r="J18" s="4">
        <f t="shared" si="1"/>
        <v>45868</v>
      </c>
      <c r="K18" s="4" t="str">
        <f t="shared" si="2"/>
        <v xml:space="preserve"> </v>
      </c>
    </row>
    <row r="19" spans="3:11">
      <c r="C19" s="3">
        <f t="shared" si="0"/>
        <v>30</v>
      </c>
      <c r="D19" s="4">
        <f t="shared" si="3"/>
        <v>45497</v>
      </c>
      <c r="E19" s="4"/>
      <c r="F19" s="4">
        <f t="shared" ref="F19" si="12">F17+14</f>
        <v>45497</v>
      </c>
      <c r="I19" s="4">
        <f t="shared" si="4"/>
        <v>45875</v>
      </c>
      <c r="J19" s="4" t="str">
        <f t="shared" si="1"/>
        <v xml:space="preserve"> </v>
      </c>
      <c r="K19" s="4">
        <f t="shared" si="2"/>
        <v>45875</v>
      </c>
    </row>
    <row r="20" spans="3:11">
      <c r="C20" s="3">
        <f t="shared" si="0"/>
        <v>31</v>
      </c>
      <c r="D20" s="4">
        <f t="shared" si="3"/>
        <v>45504</v>
      </c>
      <c r="E20" s="4">
        <f t="shared" si="5"/>
        <v>45504</v>
      </c>
      <c r="I20" s="4">
        <f t="shared" si="4"/>
        <v>45882</v>
      </c>
      <c r="J20" s="4">
        <f t="shared" si="1"/>
        <v>45882</v>
      </c>
      <c r="K20" s="4" t="str">
        <f t="shared" si="2"/>
        <v xml:space="preserve"> </v>
      </c>
    </row>
    <row r="21" spans="3:11">
      <c r="C21" s="3">
        <f t="shared" si="0"/>
        <v>32</v>
      </c>
      <c r="D21" s="4">
        <f t="shared" si="3"/>
        <v>45511</v>
      </c>
      <c r="E21" s="4"/>
      <c r="F21" s="4">
        <f t="shared" ref="F21" si="13">F19+14</f>
        <v>45511</v>
      </c>
      <c r="I21" s="4">
        <f t="shared" si="4"/>
        <v>45889</v>
      </c>
      <c r="J21" s="4" t="str">
        <f t="shared" si="1"/>
        <v xml:space="preserve"> </v>
      </c>
      <c r="K21" s="4">
        <f t="shared" si="2"/>
        <v>45889</v>
      </c>
    </row>
    <row r="22" spans="3:11">
      <c r="C22" s="3">
        <f t="shared" si="0"/>
        <v>33</v>
      </c>
      <c r="D22" s="4">
        <f t="shared" si="3"/>
        <v>45518</v>
      </c>
      <c r="E22" s="4">
        <f t="shared" si="5"/>
        <v>45518</v>
      </c>
      <c r="I22" s="4">
        <f t="shared" si="4"/>
        <v>45896</v>
      </c>
      <c r="J22" s="4">
        <f t="shared" si="1"/>
        <v>45896</v>
      </c>
      <c r="K22" s="4" t="str">
        <f t="shared" si="2"/>
        <v xml:space="preserve"> </v>
      </c>
    </row>
    <row r="23" spans="3:11">
      <c r="C23" s="3">
        <f t="shared" si="0"/>
        <v>34</v>
      </c>
      <c r="D23" s="4">
        <f t="shared" si="3"/>
        <v>45525</v>
      </c>
      <c r="E23" s="4"/>
      <c r="F23" s="4">
        <f t="shared" ref="F23" si="14">F21+14</f>
        <v>45525</v>
      </c>
      <c r="I23" s="4">
        <f t="shared" si="4"/>
        <v>45903</v>
      </c>
      <c r="J23" s="4" t="str">
        <f t="shared" si="1"/>
        <v xml:space="preserve"> </v>
      </c>
      <c r="K23" s="4">
        <f t="shared" si="2"/>
        <v>45903</v>
      </c>
    </row>
    <row r="24" spans="3:11">
      <c r="C24" s="3">
        <f t="shared" si="0"/>
        <v>35</v>
      </c>
      <c r="D24" s="4">
        <f t="shared" si="3"/>
        <v>45532</v>
      </c>
      <c r="E24" s="4">
        <f t="shared" si="5"/>
        <v>45532</v>
      </c>
      <c r="I24" s="4">
        <f t="shared" si="4"/>
        <v>45910</v>
      </c>
      <c r="J24" s="4">
        <f t="shared" si="1"/>
        <v>45910</v>
      </c>
      <c r="K24" s="4" t="str">
        <f t="shared" si="2"/>
        <v xml:space="preserve"> </v>
      </c>
    </row>
    <row r="25" spans="3:11">
      <c r="C25" s="3">
        <f t="shared" si="0"/>
        <v>36</v>
      </c>
      <c r="D25" s="4">
        <f t="shared" si="3"/>
        <v>45539</v>
      </c>
      <c r="E25" s="4"/>
      <c r="F25" s="4">
        <f t="shared" ref="F25" si="15">F23+14</f>
        <v>45539</v>
      </c>
      <c r="I25" s="4">
        <f t="shared" si="4"/>
        <v>45917</v>
      </c>
      <c r="J25" s="4" t="str">
        <f t="shared" si="1"/>
        <v xml:space="preserve"> </v>
      </c>
      <c r="K25" s="4">
        <f t="shared" si="2"/>
        <v>45917</v>
      </c>
    </row>
    <row r="26" spans="3:11">
      <c r="C26" s="3">
        <f t="shared" si="0"/>
        <v>37</v>
      </c>
      <c r="D26" s="4">
        <f t="shared" si="3"/>
        <v>45546</v>
      </c>
      <c r="E26" s="4">
        <f t="shared" si="5"/>
        <v>45546</v>
      </c>
      <c r="I26" s="4">
        <f t="shared" si="4"/>
        <v>45924</v>
      </c>
      <c r="J26" s="4">
        <f t="shared" si="1"/>
        <v>45924</v>
      </c>
      <c r="K26" s="4" t="str">
        <f t="shared" si="2"/>
        <v xml:space="preserve"> </v>
      </c>
    </row>
    <row r="27" spans="3:11">
      <c r="C27" s="3">
        <f t="shared" si="0"/>
        <v>38</v>
      </c>
      <c r="D27" s="4">
        <f t="shared" si="3"/>
        <v>45553</v>
      </c>
      <c r="E27" s="4"/>
      <c r="F27" s="4">
        <f t="shared" ref="F27" si="16">F25+14</f>
        <v>45553</v>
      </c>
      <c r="I27" s="4">
        <f t="shared" si="4"/>
        <v>45931</v>
      </c>
      <c r="J27" s="4" t="str">
        <f t="shared" si="1"/>
        <v xml:space="preserve"> </v>
      </c>
      <c r="K27" s="4">
        <f t="shared" si="2"/>
        <v>45931</v>
      </c>
    </row>
    <row r="28" spans="3:11">
      <c r="C28" s="3">
        <f t="shared" si="0"/>
        <v>39</v>
      </c>
      <c r="D28" s="4">
        <f t="shared" si="3"/>
        <v>45560</v>
      </c>
      <c r="E28" s="4">
        <f t="shared" si="5"/>
        <v>45560</v>
      </c>
      <c r="I28" s="4">
        <f t="shared" si="4"/>
        <v>45938</v>
      </c>
      <c r="J28" s="4">
        <f t="shared" si="1"/>
        <v>45938</v>
      </c>
      <c r="K28" s="4" t="str">
        <f t="shared" si="2"/>
        <v xml:space="preserve"> </v>
      </c>
    </row>
    <row r="29" spans="3:11">
      <c r="C29" s="3">
        <f t="shared" si="0"/>
        <v>40</v>
      </c>
      <c r="D29" s="4">
        <f t="shared" si="3"/>
        <v>45567</v>
      </c>
      <c r="E29" s="4"/>
      <c r="F29" s="4">
        <f t="shared" ref="F29" si="17">F27+14</f>
        <v>45567</v>
      </c>
      <c r="I29" s="4">
        <f t="shared" si="4"/>
        <v>45945</v>
      </c>
      <c r="J29" s="4" t="str">
        <f t="shared" si="1"/>
        <v xml:space="preserve"> </v>
      </c>
      <c r="K29" s="4">
        <f t="shared" si="2"/>
        <v>45945</v>
      </c>
    </row>
    <row r="30" spans="3:11">
      <c r="C30" s="3">
        <f t="shared" si="0"/>
        <v>41</v>
      </c>
      <c r="D30" s="4">
        <f t="shared" si="3"/>
        <v>45574</v>
      </c>
      <c r="E30" s="4">
        <f t="shared" si="5"/>
        <v>45574</v>
      </c>
      <c r="I30" s="4">
        <f t="shared" si="4"/>
        <v>45952</v>
      </c>
      <c r="J30" s="4">
        <f t="shared" si="1"/>
        <v>45952</v>
      </c>
      <c r="K30" s="4" t="str">
        <f t="shared" si="2"/>
        <v xml:space="preserve"> </v>
      </c>
    </row>
    <row r="31" spans="3:11">
      <c r="C31" s="3">
        <f t="shared" si="0"/>
        <v>42</v>
      </c>
      <c r="D31" s="4">
        <f t="shared" si="3"/>
        <v>45581</v>
      </c>
      <c r="E31" s="4"/>
      <c r="F31" s="4">
        <f t="shared" ref="F31" si="18">F29+14</f>
        <v>45581</v>
      </c>
      <c r="I31" s="4">
        <f t="shared" si="4"/>
        <v>45959</v>
      </c>
      <c r="J31" s="4" t="str">
        <f t="shared" si="1"/>
        <v xml:space="preserve"> </v>
      </c>
      <c r="K31" s="4">
        <f t="shared" si="2"/>
        <v>45959</v>
      </c>
    </row>
    <row r="32" spans="3:11">
      <c r="C32" s="3">
        <f t="shared" si="0"/>
        <v>43</v>
      </c>
      <c r="D32" s="4">
        <f t="shared" si="3"/>
        <v>45588</v>
      </c>
      <c r="E32" s="4">
        <f t="shared" si="5"/>
        <v>45588</v>
      </c>
      <c r="I32" s="4">
        <f t="shared" si="4"/>
        <v>45966</v>
      </c>
      <c r="J32" s="4">
        <f t="shared" si="1"/>
        <v>45966</v>
      </c>
      <c r="K32" s="4" t="str">
        <f t="shared" si="2"/>
        <v xml:space="preserve"> </v>
      </c>
    </row>
    <row r="33" spans="3:11">
      <c r="C33" s="3">
        <f t="shared" si="0"/>
        <v>44</v>
      </c>
      <c r="D33" s="4">
        <f t="shared" si="3"/>
        <v>45595</v>
      </c>
      <c r="E33" s="4"/>
      <c r="F33" s="4">
        <f t="shared" ref="F33" si="19">F31+14</f>
        <v>45595</v>
      </c>
      <c r="I33" s="4">
        <f t="shared" si="4"/>
        <v>45973</v>
      </c>
      <c r="J33" s="4" t="str">
        <f t="shared" si="1"/>
        <v xml:space="preserve"> </v>
      </c>
      <c r="K33" s="4">
        <f t="shared" si="2"/>
        <v>45973</v>
      </c>
    </row>
    <row r="34" spans="3:11">
      <c r="C34" s="3">
        <f t="shared" si="0"/>
        <v>45</v>
      </c>
      <c r="D34" s="4">
        <f t="shared" si="3"/>
        <v>45602</v>
      </c>
      <c r="E34" s="4">
        <f t="shared" si="5"/>
        <v>45602</v>
      </c>
      <c r="I34" s="4">
        <f t="shared" si="4"/>
        <v>45980</v>
      </c>
      <c r="J34" s="4">
        <f t="shared" si="1"/>
        <v>45980</v>
      </c>
      <c r="K34" s="4" t="str">
        <f t="shared" si="2"/>
        <v xml:space="preserve"> </v>
      </c>
    </row>
    <row r="35" spans="3:11">
      <c r="C35" s="3">
        <f t="shared" si="0"/>
        <v>46</v>
      </c>
      <c r="D35" s="4">
        <f t="shared" si="3"/>
        <v>45609</v>
      </c>
      <c r="E35" s="4"/>
      <c r="F35" s="4">
        <f t="shared" ref="F35" si="20">F33+14</f>
        <v>45609</v>
      </c>
      <c r="I35" s="4">
        <f t="shared" si="4"/>
        <v>45987</v>
      </c>
      <c r="J35" s="4" t="str">
        <f t="shared" si="1"/>
        <v xml:space="preserve"> </v>
      </c>
      <c r="K35" s="4">
        <f t="shared" si="2"/>
        <v>45987</v>
      </c>
    </row>
    <row r="36" spans="3:11">
      <c r="C36" s="3">
        <f t="shared" si="0"/>
        <v>47</v>
      </c>
      <c r="D36" s="4">
        <f t="shared" si="3"/>
        <v>45616</v>
      </c>
      <c r="E36" s="4">
        <f t="shared" si="5"/>
        <v>45616</v>
      </c>
      <c r="I36" s="4">
        <f t="shared" si="4"/>
        <v>45994</v>
      </c>
      <c r="J36" s="4">
        <f t="shared" si="1"/>
        <v>45994</v>
      </c>
      <c r="K36" s="4" t="str">
        <f t="shared" si="2"/>
        <v xml:space="preserve"> </v>
      </c>
    </row>
    <row r="37" spans="3:11">
      <c r="C37" s="3">
        <f t="shared" si="0"/>
        <v>48</v>
      </c>
      <c r="D37" s="4">
        <f t="shared" si="3"/>
        <v>45623</v>
      </c>
      <c r="E37" s="4"/>
      <c r="F37" s="4">
        <f t="shared" ref="F37" si="21">F35+14</f>
        <v>45623</v>
      </c>
      <c r="I37" s="4">
        <f t="shared" si="4"/>
        <v>46001</v>
      </c>
      <c r="J37" s="4" t="str">
        <f t="shared" si="1"/>
        <v xml:space="preserve"> </v>
      </c>
      <c r="K37" s="4">
        <f t="shared" si="2"/>
        <v>46001</v>
      </c>
    </row>
    <row r="38" spans="3:11">
      <c r="C38" s="3">
        <f t="shared" si="0"/>
        <v>49</v>
      </c>
      <c r="D38" s="4">
        <f t="shared" si="3"/>
        <v>45630</v>
      </c>
      <c r="E38" s="4">
        <f t="shared" si="5"/>
        <v>45630</v>
      </c>
      <c r="I38" s="4">
        <f t="shared" si="4"/>
        <v>46008</v>
      </c>
      <c r="J38" s="4">
        <f t="shared" si="1"/>
        <v>46008</v>
      </c>
      <c r="K38" s="4" t="str">
        <f t="shared" si="2"/>
        <v xml:space="preserve"> </v>
      </c>
    </row>
    <row r="39" spans="3:11">
      <c r="C39" s="3">
        <f t="shared" si="0"/>
        <v>50</v>
      </c>
      <c r="D39" s="4">
        <f t="shared" si="3"/>
        <v>45637</v>
      </c>
      <c r="E39" s="4"/>
      <c r="F39" s="4">
        <f t="shared" ref="F39" si="22">F37+14</f>
        <v>45637</v>
      </c>
      <c r="I39" s="4">
        <f t="shared" si="4"/>
        <v>46015</v>
      </c>
      <c r="J39" s="4" t="str">
        <f t="shared" si="1"/>
        <v xml:space="preserve"> </v>
      </c>
      <c r="K39" s="4">
        <f t="shared" si="2"/>
        <v>46015</v>
      </c>
    </row>
    <row r="40" spans="3:11">
      <c r="C40" s="3">
        <f t="shared" si="0"/>
        <v>51</v>
      </c>
      <c r="D40" s="4">
        <f t="shared" si="3"/>
        <v>45644</v>
      </c>
      <c r="E40" s="4">
        <f t="shared" si="5"/>
        <v>45644</v>
      </c>
      <c r="I40" s="4">
        <f t="shared" si="4"/>
        <v>46022</v>
      </c>
      <c r="J40" s="4">
        <f t="shared" si="1"/>
        <v>46022</v>
      </c>
      <c r="K40" s="4" t="str">
        <f t="shared" si="2"/>
        <v xml:space="preserve"> </v>
      </c>
    </row>
    <row r="41" spans="3:11">
      <c r="C41" s="3">
        <f t="shared" si="0"/>
        <v>52</v>
      </c>
      <c r="D41" s="4">
        <f t="shared" si="3"/>
        <v>45651</v>
      </c>
      <c r="E41" s="4"/>
      <c r="F41" s="4">
        <f t="shared" ref="F41" si="23">F39+14</f>
        <v>45651</v>
      </c>
      <c r="I41" s="4">
        <f t="shared" si="4"/>
        <v>46029</v>
      </c>
      <c r="J41" s="4" t="str">
        <f t="shared" si="1"/>
        <v xml:space="preserve"> </v>
      </c>
      <c r="K41" s="4">
        <f t="shared" si="2"/>
        <v>46029</v>
      </c>
    </row>
    <row r="42" spans="3:11">
      <c r="C42" s="3">
        <f t="shared" si="0"/>
        <v>1</v>
      </c>
      <c r="D42" s="4">
        <f t="shared" si="3"/>
        <v>45658</v>
      </c>
      <c r="E42" s="4">
        <f t="shared" si="5"/>
        <v>45658</v>
      </c>
      <c r="I42" s="4">
        <f t="shared" si="4"/>
        <v>46036</v>
      </c>
      <c r="J42" s="4">
        <f t="shared" si="1"/>
        <v>46036</v>
      </c>
      <c r="K42" s="4" t="str">
        <f t="shared" si="2"/>
        <v xml:space="preserve"> </v>
      </c>
    </row>
    <row r="43" spans="3:11">
      <c r="C43" s="3">
        <f t="shared" si="0"/>
        <v>2</v>
      </c>
      <c r="D43" s="4">
        <f t="shared" si="3"/>
        <v>45665</v>
      </c>
      <c r="E43" s="4"/>
      <c r="F43" s="4">
        <f t="shared" ref="F43" si="24">F41+14</f>
        <v>45665</v>
      </c>
      <c r="I43" s="4">
        <f t="shared" si="4"/>
        <v>46043</v>
      </c>
      <c r="J43" s="4" t="str">
        <f t="shared" si="1"/>
        <v xml:space="preserve"> </v>
      </c>
      <c r="K43" s="4">
        <f t="shared" si="2"/>
        <v>46043</v>
      </c>
    </row>
    <row r="44" spans="3:11">
      <c r="C44" s="3">
        <f t="shared" si="0"/>
        <v>3</v>
      </c>
      <c r="D44" s="4">
        <f t="shared" si="3"/>
        <v>45672</v>
      </c>
      <c r="E44" s="4">
        <f t="shared" si="5"/>
        <v>45672</v>
      </c>
      <c r="I44" s="4">
        <f t="shared" si="4"/>
        <v>46050</v>
      </c>
      <c r="J44" s="4">
        <f t="shared" si="1"/>
        <v>46050</v>
      </c>
      <c r="K44" s="4" t="str">
        <f t="shared" si="2"/>
        <v xml:space="preserve"> </v>
      </c>
    </row>
    <row r="45" spans="3:11">
      <c r="C45" s="3">
        <f t="shared" si="0"/>
        <v>4</v>
      </c>
      <c r="D45" s="4">
        <f t="shared" si="3"/>
        <v>45679</v>
      </c>
      <c r="E45" s="4"/>
      <c r="F45" s="4">
        <f t="shared" ref="F45" si="25">F43+14</f>
        <v>45679</v>
      </c>
      <c r="I45" s="4">
        <f t="shared" si="4"/>
        <v>46057</v>
      </c>
      <c r="J45" s="4" t="str">
        <f t="shared" si="1"/>
        <v xml:space="preserve"> </v>
      </c>
      <c r="K45" s="4">
        <f t="shared" si="2"/>
        <v>46057</v>
      </c>
    </row>
    <row r="46" spans="3:11">
      <c r="C46" s="3">
        <f t="shared" si="0"/>
        <v>5</v>
      </c>
      <c r="D46" s="4">
        <f t="shared" si="3"/>
        <v>45686</v>
      </c>
      <c r="E46" s="4">
        <f t="shared" si="5"/>
        <v>45686</v>
      </c>
      <c r="I46" s="4">
        <f t="shared" si="4"/>
        <v>46064</v>
      </c>
      <c r="J46" s="4">
        <f t="shared" si="1"/>
        <v>46064</v>
      </c>
      <c r="K46" s="4" t="str">
        <f t="shared" si="2"/>
        <v xml:space="preserve"> </v>
      </c>
    </row>
    <row r="47" spans="3:11">
      <c r="C47" s="3">
        <f t="shared" si="0"/>
        <v>6</v>
      </c>
      <c r="D47" s="4">
        <f t="shared" si="3"/>
        <v>45693</v>
      </c>
      <c r="E47" s="4"/>
      <c r="F47" s="4">
        <f t="shared" ref="F47" si="26">F45+14</f>
        <v>45693</v>
      </c>
      <c r="I47" s="4">
        <f t="shared" si="4"/>
        <v>46071</v>
      </c>
      <c r="J47" s="4" t="str">
        <f t="shared" si="1"/>
        <v xml:space="preserve"> </v>
      </c>
      <c r="K47" s="4">
        <f t="shared" si="2"/>
        <v>46071</v>
      </c>
    </row>
    <row r="48" spans="3:11">
      <c r="C48" s="3">
        <f t="shared" si="0"/>
        <v>7</v>
      </c>
      <c r="D48" s="4">
        <f t="shared" si="3"/>
        <v>45700</v>
      </c>
      <c r="E48" s="4">
        <f t="shared" si="5"/>
        <v>45700</v>
      </c>
      <c r="I48" s="4">
        <f t="shared" si="4"/>
        <v>46078</v>
      </c>
      <c r="J48" s="4">
        <f t="shared" si="1"/>
        <v>46078</v>
      </c>
      <c r="K48" s="4" t="str">
        <f t="shared" si="2"/>
        <v xml:space="preserve"> </v>
      </c>
    </row>
    <row r="49" spans="3:11">
      <c r="C49" s="3">
        <f t="shared" si="0"/>
        <v>8</v>
      </c>
      <c r="D49" s="4">
        <f t="shared" si="3"/>
        <v>45707</v>
      </c>
      <c r="E49" s="4"/>
      <c r="F49" s="4">
        <f t="shared" ref="F49" si="27">F47+14</f>
        <v>45707</v>
      </c>
      <c r="I49" s="4">
        <f t="shared" si="4"/>
        <v>46085</v>
      </c>
      <c r="J49" s="4" t="str">
        <f t="shared" si="1"/>
        <v xml:space="preserve"> </v>
      </c>
      <c r="K49" s="4">
        <f t="shared" si="2"/>
        <v>46085</v>
      </c>
    </row>
    <row r="50" spans="3:11">
      <c r="C50" s="3">
        <f t="shared" si="0"/>
        <v>9</v>
      </c>
      <c r="D50" s="4">
        <f t="shared" si="3"/>
        <v>45714</v>
      </c>
      <c r="E50" s="4">
        <f t="shared" si="5"/>
        <v>45714</v>
      </c>
      <c r="I50" s="4">
        <f t="shared" si="4"/>
        <v>46092</v>
      </c>
      <c r="J50" s="4">
        <f t="shared" si="1"/>
        <v>46092</v>
      </c>
      <c r="K50" s="4" t="str">
        <f t="shared" si="2"/>
        <v xml:space="preserve"> </v>
      </c>
    </row>
    <row r="51" spans="3:11">
      <c r="C51" s="3">
        <f t="shared" si="0"/>
        <v>10</v>
      </c>
      <c r="D51" s="4">
        <f t="shared" si="3"/>
        <v>45721</v>
      </c>
      <c r="E51" s="4"/>
      <c r="F51" s="4">
        <f t="shared" ref="F51" si="28">F49+14</f>
        <v>45721</v>
      </c>
      <c r="I51" s="4">
        <f t="shared" si="4"/>
        <v>46099</v>
      </c>
      <c r="J51" s="4" t="str">
        <f t="shared" si="1"/>
        <v xml:space="preserve"> </v>
      </c>
      <c r="K51" s="4">
        <f t="shared" si="2"/>
        <v>46099</v>
      </c>
    </row>
    <row r="52" spans="3:11">
      <c r="C52" s="3">
        <f t="shared" si="0"/>
        <v>11</v>
      </c>
      <c r="D52" s="4">
        <f t="shared" si="3"/>
        <v>45728</v>
      </c>
      <c r="E52" s="4">
        <f t="shared" si="5"/>
        <v>45728</v>
      </c>
      <c r="I52" s="4">
        <f t="shared" si="4"/>
        <v>46106</v>
      </c>
      <c r="J52" s="4">
        <f t="shared" si="1"/>
        <v>46106</v>
      </c>
      <c r="K52" s="4" t="str">
        <f t="shared" si="2"/>
        <v xml:space="preserve"> </v>
      </c>
    </row>
    <row r="53" spans="3:11">
      <c r="C53" s="3">
        <f t="shared" si="0"/>
        <v>12</v>
      </c>
      <c r="D53" s="4">
        <f t="shared" si="3"/>
        <v>45735</v>
      </c>
      <c r="E53" s="4"/>
      <c r="F53" s="4">
        <f t="shared" ref="F53" si="29">F51+14</f>
        <v>45735</v>
      </c>
      <c r="I53" s="4">
        <f t="shared" si="4"/>
        <v>46113</v>
      </c>
      <c r="J53" s="4" t="str">
        <f t="shared" si="1"/>
        <v xml:space="preserve"> </v>
      </c>
      <c r="K53" s="4">
        <f t="shared" si="2"/>
        <v>46113</v>
      </c>
    </row>
    <row r="54" spans="3:11">
      <c r="C54" s="3">
        <f t="shared" si="0"/>
        <v>13</v>
      </c>
      <c r="D54" s="4">
        <f t="shared" si="3"/>
        <v>45742</v>
      </c>
      <c r="E54" s="4">
        <f t="shared" si="5"/>
        <v>45742</v>
      </c>
      <c r="I54" s="4">
        <f t="shared" si="4"/>
        <v>46120</v>
      </c>
      <c r="J54" s="4">
        <f t="shared" si="1"/>
        <v>46120</v>
      </c>
      <c r="K54" s="4" t="str">
        <f t="shared" si="2"/>
        <v xml:space="preserve"> </v>
      </c>
    </row>
    <row r="55" spans="3:11">
      <c r="C55" s="3">
        <f t="shared" si="0"/>
        <v>14</v>
      </c>
      <c r="D55" s="4">
        <f t="shared" si="3"/>
        <v>45749</v>
      </c>
      <c r="E55" s="4"/>
      <c r="F55" s="4">
        <f t="shared" ref="F55" si="30">F53+14</f>
        <v>45749</v>
      </c>
      <c r="I55" s="4">
        <f t="shared" si="4"/>
        <v>46127</v>
      </c>
      <c r="J55" s="4" t="str">
        <f t="shared" si="1"/>
        <v xml:space="preserve"> </v>
      </c>
      <c r="K55" s="4">
        <f t="shared" si="2"/>
        <v>46127</v>
      </c>
    </row>
    <row r="56" spans="3:11">
      <c r="C56" t="s">
        <v>37</v>
      </c>
      <c r="D56" s="1">
        <f>COUNTA(D2:D55)</f>
        <v>54</v>
      </c>
      <c r="E56" s="1">
        <f t="shared" ref="E56:F56" si="31">COUNTA(E2:E55)</f>
        <v>27</v>
      </c>
      <c r="F56" s="1">
        <f t="shared" si="31"/>
        <v>27</v>
      </c>
    </row>
  </sheetData>
  <sheetProtection algorithmName="SHA-512" hashValue="2xDlqu2RgZeDiJSpe4XmSrOWcuslCl3ALjH+VdK9Qrp2Mcgk999SMDhkNhIyg6LkhXFPpXQadQBg1Dx9/Z99lw==" saltValue="lTcddTH0mpW4Esznffp4cw=="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Contrat annuel </vt:lpstr>
      <vt:lpstr>Feuil1</vt:lpstr>
      <vt:lpstr>'Contrat annuel '!_ftn1</vt:lpstr>
      <vt:lpstr>'Contrat annuel '!_ftnref1</vt:lpstr>
      <vt:lpstr>ABC</vt:lpstr>
      <vt:lpstr>Adhérents_24_25</vt:lpstr>
      <vt:lpstr>'Contrat annuel '!Julia_Saboul_Beck</vt:lpstr>
      <vt:lpstr>'Contrat annuel '!Nom___Prénom</vt:lpstr>
      <vt:lpstr>'Contrat annuel '!Zone_d_impression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Contrat paniers marseillais</dc:title>
  <dc:creator>Yves Delord</dc:creator>
  <cp:lastModifiedBy>Yves Delord</cp:lastModifiedBy>
  <cp:lastPrinted>2024-03-10T20:49:54Z</cp:lastPrinted>
  <dcterms:created xsi:type="dcterms:W3CDTF">2019-12-21T17:03:14Z</dcterms:created>
  <dcterms:modified xsi:type="dcterms:W3CDTF">2024-03-13T09:39:10Z</dcterms:modified>
</cp:coreProperties>
</file>